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R\Desktop\Standard arbejdspapirer\Udkast\"/>
    </mc:Choice>
  </mc:AlternateContent>
  <bookViews>
    <workbookView xWindow="120" yWindow="45" windowWidth="15180" windowHeight="8580" firstSheet="1" activeTab="1"/>
  </bookViews>
  <sheets>
    <sheet name="BDOheader" sheetId="2" state="hidden" r:id="rId1"/>
    <sheet name="Igangværende arbejder" sheetId="1" r:id="rId2"/>
  </sheets>
  <definedNames>
    <definedName name="Approve1By" localSheetId="0">BDOheader!$D$5</definedName>
    <definedName name="Approve1On" localSheetId="0">BDOheader!$D$6</definedName>
    <definedName name="Approve2By" localSheetId="0">BDOheader!$D$7</definedName>
    <definedName name="Approve2On" localSheetId="0">BDOheader!$D$8</definedName>
    <definedName name="ApproveBy" localSheetId="0">BDOheader!$D$3</definedName>
    <definedName name="ApproveOn" localSheetId="0">BDOheader!$D$4</definedName>
    <definedName name="Category">BDOheader!$H$5</definedName>
    <definedName name="CreatedBy" localSheetId="0">BDOheader!$D$1</definedName>
    <definedName name="CreatedOn" localSheetId="0">BDOheader!$D$2</definedName>
    <definedName name="CustomerID" localSheetId="0">BDOheader!$A$2</definedName>
    <definedName name="CustomerName" localSheetId="0">BDOheader!$B$2</definedName>
    <definedName name="Indeks">BDOheader!$E$2</definedName>
    <definedName name="Task" localSheetId="0">BDOheader!$A$6</definedName>
    <definedName name="_xlnm.Print_Titles" localSheetId="1">'Igangværende arbejder'!$1:$5</definedName>
    <definedName name="Year" localSheetId="0">BDOheader!$E$6</definedName>
  </definedNames>
  <calcPr calcId="152511"/>
</workbook>
</file>

<file path=xl/calcChain.xml><?xml version="1.0" encoding="utf-8"?>
<calcChain xmlns="http://schemas.openxmlformats.org/spreadsheetml/2006/main">
  <c r="I8" i="1" l="1"/>
  <c r="I7" i="1"/>
  <c r="I6" i="1"/>
  <c r="K6" i="1" s="1"/>
  <c r="M6" i="1" s="1"/>
  <c r="L7" i="1"/>
  <c r="L8" i="1"/>
  <c r="L6" i="1"/>
  <c r="K7" i="1" l="1"/>
  <c r="M7" i="1" s="1"/>
  <c r="K8" i="1"/>
  <c r="M8" i="1" s="1"/>
  <c r="L13" i="1"/>
  <c r="E28" i="1" s="1"/>
  <c r="O6" i="1"/>
  <c r="N6" i="1"/>
  <c r="N8" i="1" l="1"/>
  <c r="O8" i="1"/>
  <c r="N7" i="1"/>
  <c r="O7" i="1"/>
  <c r="M13" i="1"/>
  <c r="K13" i="1"/>
  <c r="E27" i="1" s="1"/>
  <c r="E29" i="1" s="1"/>
  <c r="E11" i="1"/>
  <c r="E10" i="1"/>
  <c r="E9" i="1"/>
  <c r="E8" i="1"/>
  <c r="J8" i="1" s="1"/>
  <c r="E7" i="1"/>
  <c r="J7" i="1" s="1"/>
  <c r="E6" i="1"/>
  <c r="J6" i="1" s="1"/>
  <c r="O13" i="1" l="1"/>
  <c r="E32" i="1" s="1"/>
  <c r="N13" i="1"/>
  <c r="E31" i="1" s="1"/>
  <c r="F11" i="1"/>
  <c r="F8" i="1"/>
  <c r="F10" i="1"/>
  <c r="F9" i="1"/>
  <c r="E33" i="1" l="1"/>
  <c r="F7" i="1"/>
  <c r="F6" i="1"/>
</calcChain>
</file>

<file path=xl/sharedStrings.xml><?xml version="1.0" encoding="utf-8"?>
<sst xmlns="http://schemas.openxmlformats.org/spreadsheetml/2006/main" count="58" uniqueCount="49">
  <si>
    <t>SAG</t>
  </si>
  <si>
    <t>IGANGVÆRENDE ARBEJDER</t>
  </si>
  <si>
    <t>Kundenr.</t>
  </si>
  <si>
    <t>Kundenavn</t>
  </si>
  <si>
    <t>Udført af</t>
  </si>
  <si>
    <t>Indeks nr.</t>
  </si>
  <si>
    <t>Dato</t>
  </si>
  <si>
    <t>Godkendt af</t>
  </si>
  <si>
    <t>Category</t>
  </si>
  <si>
    <t>Emne / Område</t>
  </si>
  <si>
    <t>Godkendt af (SR1)</t>
  </si>
  <si>
    <t>Regnskabsår</t>
  </si>
  <si>
    <t>Godkendt af (SR2)</t>
  </si>
  <si>
    <t>##</t>
  </si>
  <si>
    <t>Name</t>
  </si>
  <si>
    <t>DisplayName</t>
  </si>
  <si>
    <t>MaxLength</t>
  </si>
  <si>
    <t>Default</t>
  </si>
  <si>
    <t>Mandatory</t>
  </si>
  <si>
    <t>Indeks</t>
  </si>
  <si>
    <t>Task</t>
  </si>
  <si>
    <t>Opgave</t>
  </si>
  <si>
    <t>Approver</t>
  </si>
  <si>
    <t>Godkendt</t>
  </si>
  <si>
    <t>Approver1</t>
  </si>
  <si>
    <t>Approver2</t>
  </si>
  <si>
    <t>Igangværende arbejder</t>
  </si>
  <si>
    <t>Aconto-fakturering</t>
  </si>
  <si>
    <t>Entrepri-sesum</t>
  </si>
  <si>
    <t>Dæknings-grad</t>
  </si>
  <si>
    <t>Beregnet ac avance</t>
  </si>
  <si>
    <t>Beregnet FG</t>
  </si>
  <si>
    <t>Omkost-ninger</t>
  </si>
  <si>
    <t>Samlet værdi</t>
  </si>
  <si>
    <t>Værdi på balancedagen</t>
  </si>
  <si>
    <t>Budget - forkalkule</t>
  </si>
  <si>
    <t>Avance</t>
  </si>
  <si>
    <t>Indregnes som aktiv</t>
  </si>
  <si>
    <t>Indregnes som passiv</t>
  </si>
  <si>
    <t>Nettoværdi af IGA</t>
  </si>
  <si>
    <t>Note til årsregnskab</t>
  </si>
  <si>
    <t>Igangværende arbejder til salgsværdi</t>
  </si>
  <si>
    <t>Aconto fakturering</t>
  </si>
  <si>
    <t>Igangværende arbejder (aktiv)</t>
  </si>
  <si>
    <t>Forudbetaling fra kunder (passiv)</t>
  </si>
  <si>
    <t>Præsenteres som:</t>
  </si>
  <si>
    <t>XYZ</t>
  </si>
  <si>
    <t>ABC</t>
  </si>
  <si>
    <t>Salgsværdi af 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</si>
</sst>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name val="Arial"/>
    </font>
    <font>
      <b/>
      <sz val="11"/>
      <color indexed="8"/>
      <name val="Calibri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2"/>
      <color indexed="8"/>
      <name val="Times New Roman"/>
      <family val="1"/>
    </font>
    <font>
      <sz val="11"/>
      <name val="Trebuchet MS"/>
      <family val="2"/>
    </font>
    <font>
      <b/>
      <sz val="11"/>
      <name val="Trebuchet MS"/>
      <family val="2"/>
    </font>
    <font>
      <sz val="11"/>
      <color indexed="62"/>
      <name val="Trebuchet MS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vertical="top"/>
    </xf>
    <xf numFmtId="0" fontId="3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vertical="center"/>
    </xf>
    <xf numFmtId="0" fontId="8" fillId="0" borderId="0" xfId="1"/>
    <xf numFmtId="0" fontId="2" fillId="0" borderId="4" xfId="1" applyFont="1" applyBorder="1" applyAlignment="1">
      <alignment vertical="top"/>
    </xf>
    <xf numFmtId="14" fontId="3" fillId="0" borderId="5" xfId="1" applyNumberFormat="1" applyFont="1" applyBorder="1" applyAlignment="1">
      <alignment horizontal="left" vertical="center"/>
    </xf>
    <xf numFmtId="0" fontId="8" fillId="0" borderId="1" xfId="1" applyBorder="1"/>
    <xf numFmtId="0" fontId="3" fillId="0" borderId="3" xfId="1" applyFont="1" applyBorder="1" applyAlignment="1">
      <alignment vertical="center"/>
    </xf>
    <xf numFmtId="0" fontId="8" fillId="0" borderId="6" xfId="1" applyBorder="1"/>
    <xf numFmtId="0" fontId="2" fillId="0" borderId="7" xfId="1" applyFont="1" applyBorder="1" applyAlignment="1">
      <alignment vertical="top"/>
    </xf>
    <xf numFmtId="0" fontId="1" fillId="0" borderId="0" xfId="1" applyFont="1"/>
    <xf numFmtId="0" fontId="1" fillId="0" borderId="0" xfId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9" fontId="5" fillId="0" borderId="0" xfId="0" applyNumberFormat="1" applyFont="1" applyAlignment="1">
      <alignment wrapText="1"/>
    </xf>
    <xf numFmtId="0" fontId="6" fillId="0" borderId="0" xfId="0" applyFont="1"/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1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3" fontId="7" fillId="0" borderId="13" xfId="0" applyNumberFormat="1" applyFont="1" applyBorder="1"/>
    <xf numFmtId="3" fontId="7" fillId="0" borderId="14" xfId="0" applyNumberFormat="1" applyFont="1" applyBorder="1"/>
    <xf numFmtId="3" fontId="5" fillId="0" borderId="15" xfId="0" applyNumberFormat="1" applyFont="1" applyBorder="1"/>
    <xf numFmtId="0" fontId="6" fillId="0" borderId="0" xfId="0" applyFont="1" applyBorder="1"/>
    <xf numFmtId="3" fontId="6" fillId="0" borderId="0" xfId="0" applyNumberFormat="1" applyFont="1" applyBorder="1"/>
    <xf numFmtId="164" fontId="6" fillId="0" borderId="0" xfId="0" applyNumberFormat="1" applyFont="1" applyBorder="1"/>
    <xf numFmtId="0" fontId="5" fillId="0" borderId="19" xfId="0" applyFont="1" applyBorder="1" applyAlignment="1">
      <alignment horizontal="center"/>
    </xf>
    <xf numFmtId="0" fontId="5" fillId="0" borderId="22" xfId="0" applyFont="1" applyBorder="1" applyAlignment="1">
      <alignment horizontal="left" wrapText="1"/>
    </xf>
    <xf numFmtId="3" fontId="5" fillId="0" borderId="14" xfId="0" applyNumberFormat="1" applyFont="1" applyBorder="1"/>
    <xf numFmtId="164" fontId="5" fillId="0" borderId="15" xfId="0" applyNumberFormat="1" applyFont="1" applyBorder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64" fontId="5" fillId="0" borderId="13" xfId="0" applyNumberFormat="1" applyFont="1" applyBorder="1"/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/>
    <xf numFmtId="0" fontId="7" fillId="0" borderId="12" xfId="0" applyFont="1" applyBorder="1" applyAlignment="1">
      <alignment horizontal="center"/>
    </xf>
    <xf numFmtId="3" fontId="6" fillId="0" borderId="0" xfId="0" applyNumberFormat="1" applyFont="1"/>
    <xf numFmtId="0" fontId="5" fillId="0" borderId="19" xfId="0" applyFont="1" applyBorder="1" applyAlignment="1">
      <alignment horizontal="left" vertical="top"/>
    </xf>
    <xf numFmtId="0" fontId="5" fillId="0" borderId="20" xfId="0" applyFont="1" applyBorder="1"/>
    <xf numFmtId="0" fontId="5" fillId="0" borderId="21" xfId="0" applyFont="1" applyBorder="1"/>
    <xf numFmtId="0" fontId="5" fillId="0" borderId="10" xfId="0" applyFont="1" applyBorder="1"/>
    <xf numFmtId="0" fontId="5" fillId="0" borderId="0" xfId="0" applyFont="1" applyBorder="1"/>
    <xf numFmtId="0" fontId="5" fillId="0" borderId="11" xfId="0" applyFont="1" applyBorder="1"/>
    <xf numFmtId="0" fontId="5" fillId="0" borderId="10" xfId="0" applyFont="1" applyBorder="1" applyAlignment="1">
      <alignment horizontal="left" vertical="top"/>
    </xf>
    <xf numFmtId="3" fontId="5" fillId="0" borderId="11" xfId="0" applyNumberFormat="1" applyFont="1" applyBorder="1"/>
    <xf numFmtId="0" fontId="5" fillId="0" borderId="24" xfId="0" applyFont="1" applyBorder="1"/>
    <xf numFmtId="0" fontId="5" fillId="0" borderId="22" xfId="0" applyFont="1" applyBorder="1"/>
    <xf numFmtId="3" fontId="5" fillId="0" borderId="23" xfId="0" applyNumberFormat="1" applyFont="1" applyBorder="1"/>
    <xf numFmtId="49" fontId="4" fillId="0" borderId="7" xfId="1" applyNumberFormat="1" applyFont="1" applyBorder="1" applyAlignment="1">
      <alignment horizontal="left" vertical="center" wrapText="1"/>
    </xf>
    <xf numFmtId="49" fontId="4" fillId="0" borderId="16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17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3" fontId="4" fillId="0" borderId="17" xfId="1" applyNumberFormat="1" applyFont="1" applyBorder="1" applyAlignment="1">
      <alignment horizontal="left" vertical="center" wrapText="1"/>
    </xf>
    <xf numFmtId="3" fontId="4" fillId="0" borderId="6" xfId="1" applyNumberFormat="1" applyFont="1" applyBorder="1" applyAlignment="1">
      <alignment horizontal="left" vertical="center" wrapText="1"/>
    </xf>
    <xf numFmtId="0" fontId="4" fillId="0" borderId="17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165099</xdr:colOff>
          <xdr:row>0</xdr:row>
          <xdr:rowOff>0</xdr:rowOff>
        </xdr:from>
        <xdr:to>
          <xdr:col>7</xdr:col>
          <xdr:colOff>105832</xdr:colOff>
          <xdr:row>0</xdr:row>
          <xdr:rowOff>1270000</xdr:rowOff>
        </xdr:to>
        <xdr:pic>
          <xdr:nvPicPr>
            <xdr:cNvPr id="1033" name="Picture 1"/>
            <xdr:cNvPicPr>
              <a:picLocks noChangeAspect="1" noChangeArrowheads="1"/>
              <a:extLst>
                <a:ext uri="{84589F7E-364E-4C9E-8A38-B11213B215E9}">
                  <a14:cameraTool cellRange="BDOheader!$A$1:$E$8" spid="_x0000_s104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5099" y="114300"/>
              <a:ext cx="6011333" cy="127000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Normal="100" workbookViewId="0">
      <selection activeCell="B35" sqref="B35"/>
    </sheetView>
  </sheetViews>
  <sheetFormatPr defaultRowHeight="15" x14ac:dyDescent="0.25"/>
  <cols>
    <col min="1" max="1" width="9.140625" style="6"/>
    <col min="2" max="2" width="33.28515625" style="6" customWidth="1"/>
    <col min="3" max="3" width="15.42578125" style="6" bestFit="1" customWidth="1"/>
    <col min="4" max="4" width="11.85546875" style="6" bestFit="1" customWidth="1"/>
    <col min="5" max="5" width="11.42578125" style="6" bestFit="1" customWidth="1"/>
    <col min="6" max="6" width="10.28515625" style="6" customWidth="1"/>
    <col min="7" max="7" width="11.5703125" style="6" customWidth="1"/>
    <col min="8" max="16384" width="9.140625" style="6"/>
  </cols>
  <sheetData>
    <row r="1" spans="1:8" ht="11.25" customHeight="1" x14ac:dyDescent="0.25">
      <c r="A1" s="1" t="s">
        <v>2</v>
      </c>
      <c r="B1" s="2" t="s">
        <v>3</v>
      </c>
      <c r="C1" s="3" t="s">
        <v>4</v>
      </c>
      <c r="D1" s="4"/>
      <c r="E1" s="5" t="s">
        <v>5</v>
      </c>
    </row>
    <row r="2" spans="1:8" ht="11.25" customHeight="1" thickBot="1" x14ac:dyDescent="0.3">
      <c r="A2" s="59"/>
      <c r="B2" s="61"/>
      <c r="C2" s="7" t="s">
        <v>6</v>
      </c>
      <c r="D2" s="8"/>
      <c r="E2" s="57"/>
    </row>
    <row r="3" spans="1:8" ht="11.25" customHeight="1" thickBot="1" x14ac:dyDescent="0.3">
      <c r="A3" s="59"/>
      <c r="B3" s="61"/>
      <c r="C3" s="3" t="s">
        <v>7</v>
      </c>
      <c r="D3" s="4"/>
      <c r="E3" s="57"/>
    </row>
    <row r="4" spans="1:8" ht="11.25" customHeight="1" thickBot="1" x14ac:dyDescent="0.3">
      <c r="A4" s="60"/>
      <c r="B4" s="62"/>
      <c r="C4" s="7" t="s">
        <v>6</v>
      </c>
      <c r="D4" s="8"/>
      <c r="E4" s="58"/>
      <c r="H4" s="9" t="s">
        <v>8</v>
      </c>
    </row>
    <row r="5" spans="1:8" ht="11.25" customHeight="1" thickBot="1" x14ac:dyDescent="0.3">
      <c r="A5" s="63" t="s">
        <v>9</v>
      </c>
      <c r="B5" s="64"/>
      <c r="C5" s="3" t="s">
        <v>10</v>
      </c>
      <c r="D5" s="10"/>
      <c r="E5" s="5" t="s">
        <v>11</v>
      </c>
      <c r="H5" s="11"/>
    </row>
    <row r="6" spans="1:8" ht="11.25" customHeight="1" thickBot="1" x14ac:dyDescent="0.3">
      <c r="A6" s="53"/>
      <c r="B6" s="54"/>
      <c r="C6" s="7" t="s">
        <v>6</v>
      </c>
      <c r="D6" s="8"/>
      <c r="E6" s="57"/>
    </row>
    <row r="7" spans="1:8" ht="11.25" customHeight="1" x14ac:dyDescent="0.25">
      <c r="A7" s="53"/>
      <c r="B7" s="54"/>
      <c r="C7" s="12" t="s">
        <v>12</v>
      </c>
      <c r="D7" s="4"/>
      <c r="E7" s="57"/>
    </row>
    <row r="8" spans="1:8" ht="11.25" customHeight="1" thickBot="1" x14ac:dyDescent="0.3">
      <c r="A8" s="55"/>
      <c r="B8" s="56"/>
      <c r="C8" s="7" t="s">
        <v>6</v>
      </c>
      <c r="D8" s="8"/>
      <c r="E8" s="58"/>
    </row>
    <row r="14" spans="1:8" x14ac:dyDescent="0.25">
      <c r="A14" s="6" t="s">
        <v>13</v>
      </c>
    </row>
    <row r="15" spans="1:8" x14ac:dyDescent="0.25">
      <c r="A15" s="13" t="s">
        <v>14</v>
      </c>
      <c r="B15" s="13" t="s">
        <v>15</v>
      </c>
      <c r="C15" s="14" t="s">
        <v>16</v>
      </c>
      <c r="D15" s="14" t="s">
        <v>17</v>
      </c>
      <c r="E15" s="14" t="s">
        <v>18</v>
      </c>
    </row>
    <row r="16" spans="1:8" x14ac:dyDescent="0.25">
      <c r="A16" s="6" t="s">
        <v>19</v>
      </c>
      <c r="B16" s="6" t="s">
        <v>5</v>
      </c>
      <c r="C16" s="6">
        <v>40</v>
      </c>
      <c r="E16" s="6">
        <v>0</v>
      </c>
    </row>
    <row r="17" spans="1:5" ht="15.75" x14ac:dyDescent="0.25">
      <c r="A17" s="6" t="s">
        <v>20</v>
      </c>
      <c r="B17" s="6" t="s">
        <v>21</v>
      </c>
      <c r="C17" s="6">
        <v>40</v>
      </c>
      <c r="D17" s="15" t="s">
        <v>26</v>
      </c>
      <c r="E17" s="6">
        <v>1</v>
      </c>
    </row>
    <row r="18" spans="1:5" x14ac:dyDescent="0.25">
      <c r="A18" s="6" t="s">
        <v>13</v>
      </c>
    </row>
    <row r="19" spans="1:5" x14ac:dyDescent="0.25">
      <c r="A19" s="6" t="s">
        <v>22</v>
      </c>
      <c r="B19" s="6" t="s">
        <v>23</v>
      </c>
    </row>
    <row r="20" spans="1:5" x14ac:dyDescent="0.25">
      <c r="A20" s="6" t="s">
        <v>24</v>
      </c>
      <c r="B20" s="6" t="s">
        <v>10</v>
      </c>
    </row>
    <row r="21" spans="1:5" x14ac:dyDescent="0.25">
      <c r="A21" s="6" t="s">
        <v>25</v>
      </c>
      <c r="B21" s="6" t="s">
        <v>12</v>
      </c>
    </row>
  </sheetData>
  <sheetProtection password="E50E" sheet="1" objects="1" scenarios="1"/>
  <mergeCells count="6">
    <mergeCell ref="A6:B8"/>
    <mergeCell ref="E6:E8"/>
    <mergeCell ref="A2:A4"/>
    <mergeCell ref="B2:B4"/>
    <mergeCell ref="E2:E4"/>
    <mergeCell ref="A5:B5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51"/>
  <sheetViews>
    <sheetView tabSelected="1" zoomScale="80" zoomScaleNormal="80" workbookViewId="0">
      <selection activeCell="B2" sqref="B2"/>
    </sheetView>
  </sheetViews>
  <sheetFormatPr defaultColWidth="0" defaultRowHeight="16.5" zeroHeight="1" x14ac:dyDescent="0.3"/>
  <cols>
    <col min="1" max="1" width="2.7109375" style="16" customWidth="1"/>
    <col min="2" max="2" width="20.7109375" style="16" customWidth="1"/>
    <col min="3" max="11" width="13.5703125" style="16" customWidth="1"/>
    <col min="12" max="12" width="15.28515625" style="16" customWidth="1"/>
    <col min="13" max="20" width="13.5703125" style="16" customWidth="1"/>
    <col min="21" max="21" width="2.7109375" style="16" customWidth="1"/>
    <col min="22" max="16384" width="0" style="16" hidden="1"/>
  </cols>
  <sheetData>
    <row r="1" spans="2:20" ht="100.5" customHeight="1" x14ac:dyDescent="0.3"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2:20" x14ac:dyDescent="0.3"/>
    <row r="3" spans="2:20" x14ac:dyDescent="0.3">
      <c r="B3" s="18" t="s">
        <v>1</v>
      </c>
    </row>
    <row r="4" spans="2:20" s="20" customFormat="1" x14ac:dyDescent="0.3">
      <c r="B4" s="19"/>
      <c r="C4" s="65" t="s">
        <v>35</v>
      </c>
      <c r="D4" s="66"/>
      <c r="E4" s="66"/>
      <c r="F4" s="67"/>
      <c r="G4" s="65" t="s">
        <v>34</v>
      </c>
      <c r="H4" s="66"/>
      <c r="I4" s="31"/>
      <c r="J4" s="35"/>
      <c r="K4" s="35"/>
      <c r="L4" s="35"/>
      <c r="M4" s="35"/>
      <c r="N4" s="35"/>
      <c r="O4" s="36"/>
      <c r="P4" s="38"/>
      <c r="Q4" s="38"/>
      <c r="R4" s="38"/>
    </row>
    <row r="5" spans="2:20" s="20" customFormat="1" ht="33" x14ac:dyDescent="0.3">
      <c r="B5" s="21" t="s">
        <v>0</v>
      </c>
      <c r="C5" s="22" t="s">
        <v>28</v>
      </c>
      <c r="D5" s="32" t="s">
        <v>32</v>
      </c>
      <c r="E5" s="23" t="s">
        <v>36</v>
      </c>
      <c r="F5" s="24" t="s">
        <v>29</v>
      </c>
      <c r="G5" s="23" t="s">
        <v>27</v>
      </c>
      <c r="H5" s="23" t="s">
        <v>32</v>
      </c>
      <c r="I5" s="22" t="s">
        <v>31</v>
      </c>
      <c r="J5" s="23" t="s">
        <v>30</v>
      </c>
      <c r="K5" s="23" t="s">
        <v>48</v>
      </c>
      <c r="L5" s="23" t="s">
        <v>27</v>
      </c>
      <c r="M5" s="23" t="s">
        <v>39</v>
      </c>
      <c r="N5" s="23" t="s">
        <v>37</v>
      </c>
      <c r="O5" s="24" t="s">
        <v>38</v>
      </c>
      <c r="P5" s="23"/>
      <c r="Q5" s="23"/>
      <c r="R5" s="23"/>
    </row>
    <row r="6" spans="2:20" x14ac:dyDescent="0.3">
      <c r="B6" s="40" t="s">
        <v>46</v>
      </c>
      <c r="C6" s="25">
        <v>300</v>
      </c>
      <c r="D6" s="26">
        <v>150</v>
      </c>
      <c r="E6" s="33">
        <f>+C6-D6</f>
        <v>150</v>
      </c>
      <c r="F6" s="34">
        <f t="shared" ref="F6:F11" si="0">IF(E6=0,"",E6/C6)</f>
        <v>0.5</v>
      </c>
      <c r="G6" s="25">
        <v>200</v>
      </c>
      <c r="H6" s="26">
        <v>100</v>
      </c>
      <c r="I6" s="37">
        <f>IFERROR(H6/(D6),"")</f>
        <v>0.66666666666666663</v>
      </c>
      <c r="J6" s="33">
        <f>IFERROR(I6*E6,"")</f>
        <v>100</v>
      </c>
      <c r="K6" s="33">
        <f>C6*I6</f>
        <v>200</v>
      </c>
      <c r="L6" s="33">
        <f>-G6</f>
        <v>-200</v>
      </c>
      <c r="M6" s="33">
        <f>K6+L6</f>
        <v>0</v>
      </c>
      <c r="N6" s="33" t="str">
        <f t="shared" ref="N6:N8" si="1">IF(M6&gt;0,M6,"")</f>
        <v/>
      </c>
      <c r="O6" s="27" t="str">
        <f>IF(M6&lt;0,M6,"")</f>
        <v/>
      </c>
      <c r="P6" s="39"/>
      <c r="Q6" s="39"/>
      <c r="R6" s="39"/>
    </row>
    <row r="7" spans="2:20" x14ac:dyDescent="0.3">
      <c r="B7" s="40" t="s">
        <v>47</v>
      </c>
      <c r="C7" s="25">
        <v>5000</v>
      </c>
      <c r="D7" s="26">
        <v>3500</v>
      </c>
      <c r="E7" s="33">
        <f t="shared" ref="E7:E11" si="2">+C7-D7</f>
        <v>1500</v>
      </c>
      <c r="F7" s="34">
        <f t="shared" si="0"/>
        <v>0.3</v>
      </c>
      <c r="G7" s="25">
        <v>4300</v>
      </c>
      <c r="H7" s="26">
        <v>3000</v>
      </c>
      <c r="I7" s="37">
        <f>IFERROR(H7/(D7),"")</f>
        <v>0.8571428571428571</v>
      </c>
      <c r="J7" s="33">
        <f>IFERROR(I7*E7,"")</f>
        <v>1285.7142857142856</v>
      </c>
      <c r="K7" s="33">
        <f>C7*I7</f>
        <v>4285.7142857142853</v>
      </c>
      <c r="L7" s="33">
        <f t="shared" ref="L7:L8" si="3">-G7</f>
        <v>-4300</v>
      </c>
      <c r="M7" s="33">
        <f t="shared" ref="M7:M8" si="4">K7+L7</f>
        <v>-14.285714285714675</v>
      </c>
      <c r="N7" s="33" t="str">
        <f t="shared" si="1"/>
        <v/>
      </c>
      <c r="O7" s="27">
        <f t="shared" ref="O7:O8" si="5">IF(M7&lt;0,M7,"")</f>
        <v>-14.285714285714675</v>
      </c>
      <c r="P7" s="39"/>
      <c r="Q7" s="39"/>
      <c r="R7" s="39"/>
    </row>
    <row r="8" spans="2:20" x14ac:dyDescent="0.3">
      <c r="B8" s="40">
        <v>123</v>
      </c>
      <c r="C8" s="25">
        <v>10000</v>
      </c>
      <c r="D8" s="26">
        <v>7900</v>
      </c>
      <c r="E8" s="33">
        <f t="shared" si="2"/>
        <v>2100</v>
      </c>
      <c r="F8" s="34">
        <f t="shared" si="0"/>
        <v>0.21</v>
      </c>
      <c r="G8" s="25">
        <v>2000</v>
      </c>
      <c r="H8" s="26">
        <v>4000</v>
      </c>
      <c r="I8" s="37">
        <f>IFERROR(H8/(D8),"")</f>
        <v>0.50632911392405067</v>
      </c>
      <c r="J8" s="33">
        <f>IFERROR(I8*E8,"")</f>
        <v>1063.2911392405065</v>
      </c>
      <c r="K8" s="33">
        <f>C8*I8</f>
        <v>5063.2911392405067</v>
      </c>
      <c r="L8" s="33">
        <f t="shared" si="3"/>
        <v>-2000</v>
      </c>
      <c r="M8" s="33">
        <f t="shared" si="4"/>
        <v>3063.2911392405067</v>
      </c>
      <c r="N8" s="33">
        <f t="shared" si="1"/>
        <v>3063.2911392405067</v>
      </c>
      <c r="O8" s="27" t="str">
        <f t="shared" si="5"/>
        <v/>
      </c>
      <c r="P8" s="39"/>
      <c r="Q8" s="39"/>
      <c r="R8" s="39"/>
    </row>
    <row r="9" spans="2:20" x14ac:dyDescent="0.3">
      <c r="B9" s="40"/>
      <c r="C9" s="25"/>
      <c r="D9" s="26">
        <v>0</v>
      </c>
      <c r="E9" s="33">
        <f t="shared" si="2"/>
        <v>0</v>
      </c>
      <c r="F9" s="34" t="str">
        <f t="shared" si="0"/>
        <v/>
      </c>
      <c r="G9" s="25">
        <v>0</v>
      </c>
      <c r="H9" s="26">
        <v>0</v>
      </c>
      <c r="I9" s="37"/>
      <c r="J9" s="33"/>
      <c r="K9" s="33"/>
      <c r="L9" s="33"/>
      <c r="M9" s="33"/>
      <c r="N9" s="33"/>
      <c r="O9" s="27"/>
      <c r="P9" s="39"/>
      <c r="Q9" s="39"/>
      <c r="R9" s="39"/>
    </row>
    <row r="10" spans="2:20" x14ac:dyDescent="0.3">
      <c r="B10" s="40"/>
      <c r="C10" s="25"/>
      <c r="D10" s="26">
        <v>0</v>
      </c>
      <c r="E10" s="33">
        <f t="shared" si="2"/>
        <v>0</v>
      </c>
      <c r="F10" s="34" t="str">
        <f t="shared" si="0"/>
        <v/>
      </c>
      <c r="G10" s="25">
        <v>0</v>
      </c>
      <c r="H10" s="26">
        <v>0</v>
      </c>
      <c r="I10" s="37"/>
      <c r="J10" s="33"/>
      <c r="K10" s="33"/>
      <c r="L10" s="33"/>
      <c r="M10" s="33"/>
      <c r="N10" s="33"/>
      <c r="O10" s="27"/>
      <c r="P10" s="39"/>
      <c r="Q10" s="39"/>
      <c r="R10" s="39"/>
    </row>
    <row r="11" spans="2:20" x14ac:dyDescent="0.3">
      <c r="B11" s="40"/>
      <c r="C11" s="25"/>
      <c r="D11" s="26">
        <v>0</v>
      </c>
      <c r="E11" s="33">
        <f t="shared" si="2"/>
        <v>0</v>
      </c>
      <c r="F11" s="34" t="str">
        <f t="shared" si="0"/>
        <v/>
      </c>
      <c r="G11" s="25">
        <v>0</v>
      </c>
      <c r="H11" s="26">
        <v>0</v>
      </c>
      <c r="I11" s="37"/>
      <c r="J11" s="33"/>
      <c r="K11" s="33"/>
      <c r="L11" s="33"/>
      <c r="M11" s="33"/>
      <c r="N11" s="33"/>
      <c r="O11" s="27"/>
      <c r="P11" s="39"/>
      <c r="Q11" s="39"/>
      <c r="R11" s="39"/>
    </row>
    <row r="12" spans="2:20" s="18" customFormat="1" x14ac:dyDescent="0.3">
      <c r="B12" s="28"/>
      <c r="C12" s="29"/>
      <c r="D12" s="29"/>
      <c r="E12" s="29"/>
      <c r="F12" s="29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spans="2:20" x14ac:dyDescent="0.3">
      <c r="J13" s="18" t="s">
        <v>33</v>
      </c>
      <c r="K13" s="41">
        <f>SUM(K6:K11)</f>
        <v>9549.005424954792</v>
      </c>
      <c r="L13" s="41">
        <f>SUM(L6:L11)</f>
        <v>-6500</v>
      </c>
      <c r="M13" s="41">
        <f>SUM(M6:M11)</f>
        <v>3049.005424954792</v>
      </c>
      <c r="N13" s="41">
        <f>SUM(N6:N11)</f>
        <v>3063.2911392405067</v>
      </c>
      <c r="O13" s="41">
        <f>SUM(O6:O11)</f>
        <v>-14.285714285714675</v>
      </c>
      <c r="R13" s="29"/>
      <c r="S13" s="29"/>
      <c r="T13" s="29"/>
    </row>
    <row r="14" spans="2:20" x14ac:dyDescent="0.3">
      <c r="B14" s="42" t="s">
        <v>40</v>
      </c>
      <c r="C14" s="43"/>
      <c r="D14" s="43"/>
      <c r="E14" s="44"/>
    </row>
    <row r="15" spans="2:20" hidden="1" x14ac:dyDescent="0.3">
      <c r="B15" s="45"/>
      <c r="C15" s="46"/>
      <c r="D15" s="46"/>
      <c r="E15" s="47"/>
    </row>
    <row r="16" spans="2:20" hidden="1" x14ac:dyDescent="0.3">
      <c r="B16" s="45"/>
      <c r="C16" s="46"/>
      <c r="D16" s="46"/>
      <c r="E16" s="47"/>
    </row>
    <row r="17" spans="2:5" hidden="1" x14ac:dyDescent="0.3">
      <c r="B17" s="45"/>
      <c r="C17" s="46"/>
      <c r="D17" s="46"/>
      <c r="E17" s="47"/>
    </row>
    <row r="18" spans="2:5" hidden="1" x14ac:dyDescent="0.3">
      <c r="B18" s="45"/>
      <c r="C18" s="46"/>
      <c r="D18" s="46"/>
      <c r="E18" s="47"/>
    </row>
    <row r="19" spans="2:5" hidden="1" x14ac:dyDescent="0.3">
      <c r="B19" s="45"/>
      <c r="C19" s="46"/>
      <c r="D19" s="46"/>
      <c r="E19" s="47"/>
    </row>
    <row r="20" spans="2:5" hidden="1" x14ac:dyDescent="0.3">
      <c r="B20" s="45"/>
      <c r="C20" s="46"/>
      <c r="D20" s="46"/>
      <c r="E20" s="47"/>
    </row>
    <row r="21" spans="2:5" hidden="1" x14ac:dyDescent="0.3">
      <c r="B21" s="45"/>
      <c r="C21" s="46"/>
      <c r="D21" s="46"/>
      <c r="E21" s="47"/>
    </row>
    <row r="22" spans="2:5" hidden="1" x14ac:dyDescent="0.3">
      <c r="B22" s="45"/>
      <c r="C22" s="46"/>
      <c r="D22" s="46"/>
      <c r="E22" s="47"/>
    </row>
    <row r="23" spans="2:5" hidden="1" x14ac:dyDescent="0.3">
      <c r="B23" s="45"/>
      <c r="C23" s="46"/>
      <c r="D23" s="46"/>
      <c r="E23" s="47"/>
    </row>
    <row r="24" spans="2:5" hidden="1" x14ac:dyDescent="0.3">
      <c r="B24" s="45"/>
      <c r="C24" s="46"/>
      <c r="D24" s="46"/>
      <c r="E24" s="47"/>
    </row>
    <row r="25" spans="2:5" hidden="1" x14ac:dyDescent="0.3">
      <c r="B25" s="45"/>
      <c r="C25" s="46"/>
      <c r="D25" s="46"/>
      <c r="E25" s="47"/>
    </row>
    <row r="26" spans="2:5" hidden="1" x14ac:dyDescent="0.3">
      <c r="B26" s="45"/>
      <c r="C26" s="46"/>
      <c r="D26" s="46"/>
      <c r="E26" s="47"/>
    </row>
    <row r="27" spans="2:5" x14ac:dyDescent="0.3">
      <c r="B27" s="48" t="s">
        <v>41</v>
      </c>
      <c r="C27" s="46"/>
      <c r="D27" s="46"/>
      <c r="E27" s="49">
        <f>K13</f>
        <v>9549.005424954792</v>
      </c>
    </row>
    <row r="28" spans="2:5" x14ac:dyDescent="0.3">
      <c r="B28" s="45" t="s">
        <v>42</v>
      </c>
      <c r="C28" s="46"/>
      <c r="D28" s="46"/>
      <c r="E28" s="49">
        <f>L13</f>
        <v>-6500</v>
      </c>
    </row>
    <row r="29" spans="2:5" x14ac:dyDescent="0.3">
      <c r="B29" s="45"/>
      <c r="C29" s="46"/>
      <c r="D29" s="46"/>
      <c r="E29" s="49">
        <f>E27+E28</f>
        <v>3049.005424954792</v>
      </c>
    </row>
    <row r="30" spans="2:5" x14ac:dyDescent="0.3">
      <c r="B30" s="45" t="s">
        <v>45</v>
      </c>
      <c r="C30" s="46"/>
      <c r="D30" s="46"/>
      <c r="E30" s="49"/>
    </row>
    <row r="31" spans="2:5" x14ac:dyDescent="0.3">
      <c r="B31" s="45" t="s">
        <v>43</v>
      </c>
      <c r="C31" s="46"/>
      <c r="D31" s="46"/>
      <c r="E31" s="49">
        <f>N13</f>
        <v>3063.2911392405067</v>
      </c>
    </row>
    <row r="32" spans="2:5" x14ac:dyDescent="0.3">
      <c r="B32" s="45" t="s">
        <v>44</v>
      </c>
      <c r="C32" s="46"/>
      <c r="D32" s="46"/>
      <c r="E32" s="49">
        <f>O13</f>
        <v>-14.285714285714675</v>
      </c>
    </row>
    <row r="33" spans="2:5" x14ac:dyDescent="0.3">
      <c r="B33" s="50"/>
      <c r="C33" s="51"/>
      <c r="D33" s="51"/>
      <c r="E33" s="52">
        <f>E31+E32</f>
        <v>3049.005424954792</v>
      </c>
    </row>
    <row r="34" spans="2:5" x14ac:dyDescent="0.3"/>
    <row r="35" spans="2:5" x14ac:dyDescent="0.3"/>
    <row r="36" spans="2:5" x14ac:dyDescent="0.3"/>
    <row r="37" spans="2:5" x14ac:dyDescent="0.3"/>
    <row r="38" spans="2:5" x14ac:dyDescent="0.3"/>
    <row r="39" spans="2:5" x14ac:dyDescent="0.3"/>
    <row r="40" spans="2:5" x14ac:dyDescent="0.3"/>
    <row r="41" spans="2:5" x14ac:dyDescent="0.3"/>
    <row r="42" spans="2:5" x14ac:dyDescent="0.3"/>
    <row r="43" spans="2:5" x14ac:dyDescent="0.3"/>
    <row r="44" spans="2:5" x14ac:dyDescent="0.3"/>
    <row r="45" spans="2:5" x14ac:dyDescent="0.3"/>
    <row r="46" spans="2:5" x14ac:dyDescent="0.3"/>
    <row r="47" spans="2:5" x14ac:dyDescent="0.3"/>
    <row r="48" spans="2:5" x14ac:dyDescent="0.3"/>
    <row r="49" x14ac:dyDescent="0.3"/>
    <row r="50" x14ac:dyDescent="0.3"/>
    <row r="51" x14ac:dyDescent="0.3"/>
  </sheetData>
  <mergeCells count="2">
    <mergeCell ref="C4:F4"/>
    <mergeCell ref="G4:H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3" fitToWidth="0" fitToHeight="0" orientation="landscape" r:id="rId1"/>
  <headerFooter alignWithMargins="0">
    <oddHeader>&amp;R&amp;P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15</vt:i4>
      </vt:variant>
    </vt:vector>
  </HeadingPairs>
  <TitlesOfParts>
    <vt:vector size="17" baseType="lpstr">
      <vt:lpstr>BDOheader</vt:lpstr>
      <vt:lpstr>Igangværende arbejder</vt:lpstr>
      <vt:lpstr>BDOheader!Approve1By</vt:lpstr>
      <vt:lpstr>BDOheader!Approve1On</vt:lpstr>
      <vt:lpstr>BDOheader!Approve2By</vt:lpstr>
      <vt:lpstr>BDOheader!Approve2On</vt:lpstr>
      <vt:lpstr>BDOheader!ApproveBy</vt:lpstr>
      <vt:lpstr>BDOheader!ApproveOn</vt:lpstr>
      <vt:lpstr>Category</vt:lpstr>
      <vt:lpstr>BDOheader!CreatedBy</vt:lpstr>
      <vt:lpstr>BDOheader!CreatedOn</vt:lpstr>
      <vt:lpstr>BDOheader!CustomerID</vt:lpstr>
      <vt:lpstr>BDOheader!CustomerName</vt:lpstr>
      <vt:lpstr>Indeks</vt:lpstr>
      <vt:lpstr>BDOheader!Task</vt:lpstr>
      <vt:lpstr>'Igangværende arbejder'!Udskriftstitler</vt:lpstr>
      <vt:lpstr>BDOheader!Year</vt:lpstr>
    </vt:vector>
  </TitlesOfParts>
  <Company>BDO ScanRevison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Igangværende arb. - skema til opgørelse</dc:title>
  <dc:creator>Trine Godt Hansen</dc:creator>
  <cp:lastModifiedBy>Jesper Drud</cp:lastModifiedBy>
  <cp:lastPrinted>2017-08-09T05:27:35Z</cp:lastPrinted>
  <dcterms:created xsi:type="dcterms:W3CDTF">2002-10-28T08:33:27Z</dcterms:created>
  <dcterms:modified xsi:type="dcterms:W3CDTF">2017-11-03T06:33:50Z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rovers">
    <vt:lpwstr>3</vt:lpwstr>
  </property>
</Properties>
</file>