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R\Desktop\Gennemgang af PH dokumenter\"/>
    </mc:Choice>
  </mc:AlternateContent>
  <bookViews>
    <workbookView xWindow="360" yWindow="15" windowWidth="11340" windowHeight="6540" firstSheet="1" activeTab="1"/>
  </bookViews>
  <sheets>
    <sheet name="BDOheader" sheetId="15" state="hidden" r:id="rId1"/>
    <sheet name="Ydelse ukendt" sheetId="13" r:id="rId2"/>
    <sheet name="Løbetid ukendt" sheetId="14" r:id="rId3"/>
    <sheet name="Handelsværdi ukendt" sheetId="12" r:id="rId4"/>
    <sheet name="Rente ukendt" sheetId="3" r:id="rId5"/>
  </sheets>
  <externalReferences>
    <externalReference r:id="rId6"/>
  </externalReferences>
  <definedNames>
    <definedName name="Approve1By" localSheetId="0">BDOheader!$D$5</definedName>
    <definedName name="Approve1On" localSheetId="0">BDOheader!$D$6</definedName>
    <definedName name="Approve2By" localSheetId="0">BDOheader!$D$7</definedName>
    <definedName name="Approve2On" localSheetId="0">BDOheader!$D$8</definedName>
    <definedName name="ApproveBy" localSheetId="0">BDOheader!$D$3</definedName>
    <definedName name="ApproveOn" localSheetId="0">BDOheader!$D$4</definedName>
    <definedName name="Category">BDOheader!$H$5</definedName>
    <definedName name="CreatedBy" localSheetId="0">BDOheader!$D$1</definedName>
    <definedName name="CreatedOn" localSheetId="0">BDOheader!$D$2</definedName>
    <definedName name="CustomerID" localSheetId="0">BDOheader!$A$2</definedName>
    <definedName name="CustomerName" localSheetId="0">BDOheader!$B$2</definedName>
    <definedName name="Indeks">BDOheader!$E$2</definedName>
    <definedName name="Task" localSheetId="0">BDOheader!$A$6</definedName>
    <definedName name="_xlnm.Print_Area" localSheetId="2">'Løbetid ukendt'!$B$1:$J$80</definedName>
    <definedName name="_xlnm.Print_Area" localSheetId="4">'Rente ukendt'!$B$1:$J$80</definedName>
    <definedName name="_xlnm.Print_Area" localSheetId="1">'Ydelse ukendt'!$B$1:$J$80</definedName>
    <definedName name="_xlnm.Print_Titles" localSheetId="3">'Handelsværdi ukendt'!$1:$1</definedName>
    <definedName name="_xlnm.Print_Titles" localSheetId="2">'Løbetid ukendt'!$1:$1</definedName>
    <definedName name="_xlnm.Print_Titles" localSheetId="4">'Rente ukendt'!$1:$1</definedName>
    <definedName name="_xlnm.Print_Titles" localSheetId="1">'Ydelse ukendt'!$1:$1</definedName>
    <definedName name="Year" localSheetId="0">BDOheader!$E$6</definedName>
    <definedName name="Årlig">[1]Datohjælp!$A$4:$B$47</definedName>
  </definedNames>
  <calcPr calcId="152511"/>
</workbook>
</file>

<file path=xl/calcChain.xml><?xml version="1.0" encoding="utf-8"?>
<calcChain xmlns="http://schemas.openxmlformats.org/spreadsheetml/2006/main">
  <c r="J5" i="12" l="1"/>
  <c r="C19" i="12" s="1"/>
  <c r="E19" i="12" s="1"/>
  <c r="F19" i="12" s="1"/>
  <c r="C20" i="12" s="1"/>
  <c r="D19" i="12"/>
  <c r="D20" i="12" s="1"/>
  <c r="G20" i="12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G70" i="12" s="1"/>
  <c r="G71" i="12" s="1"/>
  <c r="G72" i="12" s="1"/>
  <c r="G73" i="12" s="1"/>
  <c r="G74" i="12" s="1"/>
  <c r="G75" i="12" s="1"/>
  <c r="G76" i="12" s="1"/>
  <c r="G77" i="12" s="1"/>
  <c r="G78" i="12" s="1"/>
  <c r="G79" i="12" s="1"/>
  <c r="C19" i="14"/>
  <c r="E19" i="14" s="1"/>
  <c r="F19" i="14" s="1"/>
  <c r="C20" i="14" s="1"/>
  <c r="E20" i="14" s="1"/>
  <c r="D19" i="14"/>
  <c r="H19" i="14"/>
  <c r="J19" i="14" s="1"/>
  <c r="H20" i="14" s="1"/>
  <c r="I19" i="14"/>
  <c r="I20" i="14" s="1"/>
  <c r="I21" i="14" s="1"/>
  <c r="I22" i="14" s="1"/>
  <c r="I23" i="14" s="1"/>
  <c r="I24" i="14" s="1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I49" i="14" s="1"/>
  <c r="I50" i="14" s="1"/>
  <c r="I51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I73" i="14" s="1"/>
  <c r="I74" i="14" s="1"/>
  <c r="I75" i="14" s="1"/>
  <c r="I76" i="14" s="1"/>
  <c r="I77" i="14" s="1"/>
  <c r="I78" i="14" s="1"/>
  <c r="I79" i="14" s="1"/>
  <c r="G20" i="14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5" i="14" s="1"/>
  <c r="G36" i="14" s="1"/>
  <c r="G37" i="14" s="1"/>
  <c r="G38" i="14" s="1"/>
  <c r="G39" i="14" s="1"/>
  <c r="G40" i="14" s="1"/>
  <c r="G41" i="14" s="1"/>
  <c r="G42" i="14" s="1"/>
  <c r="G43" i="14" s="1"/>
  <c r="G44" i="14" s="1"/>
  <c r="G45" i="14" s="1"/>
  <c r="G46" i="14" s="1"/>
  <c r="G47" i="14" s="1"/>
  <c r="G48" i="14" s="1"/>
  <c r="G49" i="14" s="1"/>
  <c r="G50" i="14" s="1"/>
  <c r="G51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69" i="14" s="1"/>
  <c r="G70" i="14" s="1"/>
  <c r="G71" i="14" s="1"/>
  <c r="G72" i="14" s="1"/>
  <c r="G73" i="14" s="1"/>
  <c r="G74" i="14" s="1"/>
  <c r="G75" i="14" s="1"/>
  <c r="G76" i="14" s="1"/>
  <c r="G77" i="14" s="1"/>
  <c r="G78" i="14" s="1"/>
  <c r="G79" i="14" s="1"/>
  <c r="J7" i="14"/>
  <c r="J12" i="3"/>
  <c r="C19" i="3"/>
  <c r="D19" i="3"/>
  <c r="D20" i="3" s="1"/>
  <c r="D21" i="3" s="1"/>
  <c r="D22" i="3" s="1"/>
  <c r="D23" i="3" s="1"/>
  <c r="D24" i="3" s="1"/>
  <c r="D25" i="3" s="1"/>
  <c r="I19" i="3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H19" i="3"/>
  <c r="J19" i="3" s="1"/>
  <c r="H20" i="3" s="1"/>
  <c r="J20" i="3" s="1"/>
  <c r="H21" i="3" s="1"/>
  <c r="J21" i="3" s="1"/>
  <c r="H22" i="3" s="1"/>
  <c r="J22" i="3" s="1"/>
  <c r="H23" i="3" s="1"/>
  <c r="J23" i="3" s="1"/>
  <c r="H24" i="3" s="1"/>
  <c r="J24" i="3" s="1"/>
  <c r="H25" i="3" s="1"/>
  <c r="J25" i="3" s="1"/>
  <c r="H26" i="3" s="1"/>
  <c r="J26" i="3" s="1"/>
  <c r="H27" i="3" s="1"/>
  <c r="J27" i="3" s="1"/>
  <c r="H28" i="3" s="1"/>
  <c r="J28" i="3" s="1"/>
  <c r="H29" i="3" s="1"/>
  <c r="J29" i="3" s="1"/>
  <c r="H30" i="3" s="1"/>
  <c r="J30" i="3" s="1"/>
  <c r="H31" i="3" s="1"/>
  <c r="J31" i="3" s="1"/>
  <c r="H32" i="3" s="1"/>
  <c r="J32" i="3" s="1"/>
  <c r="H33" i="3" s="1"/>
  <c r="J33" i="3" s="1"/>
  <c r="H34" i="3" s="1"/>
  <c r="J34" i="3" s="1"/>
  <c r="H35" i="3" s="1"/>
  <c r="J35" i="3" s="1"/>
  <c r="H36" i="3" s="1"/>
  <c r="J36" i="3" s="1"/>
  <c r="H37" i="3" s="1"/>
  <c r="J37" i="3" s="1"/>
  <c r="H38" i="3" s="1"/>
  <c r="J38" i="3" s="1"/>
  <c r="H39" i="3" s="1"/>
  <c r="J39" i="3" s="1"/>
  <c r="H40" i="3" s="1"/>
  <c r="J40" i="3" s="1"/>
  <c r="H41" i="3" s="1"/>
  <c r="J41" i="3" s="1"/>
  <c r="H42" i="3" s="1"/>
  <c r="J42" i="3" s="1"/>
  <c r="H43" i="3" s="1"/>
  <c r="J43" i="3" s="1"/>
  <c r="H44" i="3" s="1"/>
  <c r="J44" i="3" s="1"/>
  <c r="H45" i="3" s="1"/>
  <c r="J45" i="3" s="1"/>
  <c r="H46" i="3" s="1"/>
  <c r="J46" i="3" s="1"/>
  <c r="H47" i="3" s="1"/>
  <c r="J47" i="3" s="1"/>
  <c r="H48" i="3" s="1"/>
  <c r="J48" i="3" s="1"/>
  <c r="H49" i="3" s="1"/>
  <c r="J49" i="3" s="1"/>
  <c r="H50" i="3" s="1"/>
  <c r="J50" i="3" s="1"/>
  <c r="H51" i="3" s="1"/>
  <c r="J51" i="3" s="1"/>
  <c r="H53" i="3" s="1"/>
  <c r="J53" i="3" s="1"/>
  <c r="H54" i="3" s="1"/>
  <c r="J54" i="3" s="1"/>
  <c r="H55" i="3" s="1"/>
  <c r="J55" i="3" s="1"/>
  <c r="H56" i="3" s="1"/>
  <c r="J56" i="3" s="1"/>
  <c r="H57" i="3" s="1"/>
  <c r="J57" i="3" s="1"/>
  <c r="H58" i="3" s="1"/>
  <c r="J58" i="3" s="1"/>
  <c r="H59" i="3" s="1"/>
  <c r="J59" i="3" s="1"/>
  <c r="H60" i="3" s="1"/>
  <c r="J60" i="3" s="1"/>
  <c r="H61" i="3" s="1"/>
  <c r="J61" i="3" s="1"/>
  <c r="H62" i="3" s="1"/>
  <c r="J62" i="3" s="1"/>
  <c r="H63" i="3" s="1"/>
  <c r="J63" i="3" s="1"/>
  <c r="H64" i="3" s="1"/>
  <c r="J64" i="3" s="1"/>
  <c r="H65" i="3" s="1"/>
  <c r="J65" i="3" s="1"/>
  <c r="H66" i="3" s="1"/>
  <c r="J66" i="3" s="1"/>
  <c r="H67" i="3" s="1"/>
  <c r="J67" i="3" s="1"/>
  <c r="H68" i="3" s="1"/>
  <c r="J68" i="3" s="1"/>
  <c r="H69" i="3" s="1"/>
  <c r="J69" i="3" s="1"/>
  <c r="H70" i="3" s="1"/>
  <c r="J70" i="3" s="1"/>
  <c r="H71" i="3" s="1"/>
  <c r="J71" i="3" s="1"/>
  <c r="H72" i="3" s="1"/>
  <c r="J72" i="3" s="1"/>
  <c r="H73" i="3" s="1"/>
  <c r="J73" i="3" s="1"/>
  <c r="H74" i="3" s="1"/>
  <c r="J74" i="3" s="1"/>
  <c r="H75" i="3" s="1"/>
  <c r="J75" i="3" s="1"/>
  <c r="H76" i="3" s="1"/>
  <c r="J76" i="3" s="1"/>
  <c r="H77" i="3" s="1"/>
  <c r="J77" i="3" s="1"/>
  <c r="H78" i="3" s="1"/>
  <c r="J78" i="3" s="1"/>
  <c r="H79" i="3" s="1"/>
  <c r="J79" i="3" s="1"/>
  <c r="G20" i="3"/>
  <c r="G21" i="3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3" i="3" s="1"/>
  <c r="B54" i="3" s="1"/>
  <c r="B55" i="3" s="1"/>
  <c r="J9" i="13"/>
  <c r="D19" i="13" s="1"/>
  <c r="F19" i="13" s="1"/>
  <c r="C20" i="13" s="1"/>
  <c r="C19" i="13"/>
  <c r="E19" i="13"/>
  <c r="H19" i="13"/>
  <c r="I19" i="13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I50" i="13" s="1"/>
  <c r="I51" i="13" s="1"/>
  <c r="I53" i="13" s="1"/>
  <c r="I54" i="13" s="1"/>
  <c r="I55" i="13" s="1"/>
  <c r="I56" i="13" s="1"/>
  <c r="I57" i="13" s="1"/>
  <c r="I58" i="13" s="1"/>
  <c r="I59" i="13" s="1"/>
  <c r="I60" i="13" s="1"/>
  <c r="I61" i="13" s="1"/>
  <c r="I62" i="13" s="1"/>
  <c r="I63" i="13" s="1"/>
  <c r="I64" i="13" s="1"/>
  <c r="I65" i="13" s="1"/>
  <c r="I66" i="13" s="1"/>
  <c r="I67" i="13" s="1"/>
  <c r="I68" i="13" s="1"/>
  <c r="I69" i="13" s="1"/>
  <c r="I70" i="13" s="1"/>
  <c r="I71" i="13" s="1"/>
  <c r="I72" i="13" s="1"/>
  <c r="I73" i="13" s="1"/>
  <c r="I74" i="13" s="1"/>
  <c r="I75" i="13" s="1"/>
  <c r="I76" i="13" s="1"/>
  <c r="I77" i="13" s="1"/>
  <c r="I78" i="13" s="1"/>
  <c r="I79" i="13" s="1"/>
  <c r="G20" i="13"/>
  <c r="G21" i="13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G70" i="13" s="1"/>
  <c r="G71" i="13" s="1"/>
  <c r="G72" i="13" s="1"/>
  <c r="G73" i="13" s="1"/>
  <c r="G74" i="13" s="1"/>
  <c r="G75" i="13" s="1"/>
  <c r="G76" i="13" s="1"/>
  <c r="G77" i="13" s="1"/>
  <c r="G78" i="13" s="1"/>
  <c r="G79" i="13" s="1"/>
  <c r="D20" i="14"/>
  <c r="D20" i="13"/>
  <c r="D21" i="13" s="1"/>
  <c r="D22" i="13" s="1"/>
  <c r="D21" i="12"/>
  <c r="D22" i="12"/>
  <c r="D23" i="12"/>
  <c r="D24" i="12" s="1"/>
  <c r="D25" i="12" s="1"/>
  <c r="D26" i="12" s="1"/>
  <c r="E19" i="3" l="1"/>
  <c r="F19" i="3" s="1"/>
  <c r="C20" i="3" s="1"/>
  <c r="E20" i="3" s="1"/>
  <c r="F20" i="3" s="1"/>
  <c r="C21" i="3" s="1"/>
  <c r="J20" i="14"/>
  <c r="H21" i="14" s="1"/>
  <c r="J21" i="14" s="1"/>
  <c r="H22" i="14" s="1"/>
  <c r="J22" i="14" s="1"/>
  <c r="H23" i="14" s="1"/>
  <c r="J23" i="14" s="1"/>
  <c r="H24" i="14" s="1"/>
  <c r="J24" i="14" s="1"/>
  <c r="H25" i="14" s="1"/>
  <c r="J25" i="14" s="1"/>
  <c r="H26" i="14" s="1"/>
  <c r="J26" i="14" s="1"/>
  <c r="H27" i="14" s="1"/>
  <c r="J27" i="14" s="1"/>
  <c r="H28" i="14" s="1"/>
  <c r="J28" i="14" s="1"/>
  <c r="H29" i="14" s="1"/>
  <c r="J29" i="14" s="1"/>
  <c r="H30" i="14" s="1"/>
  <c r="J30" i="14" s="1"/>
  <c r="H31" i="14" s="1"/>
  <c r="J31" i="14" s="1"/>
  <c r="H32" i="14" s="1"/>
  <c r="J32" i="14" s="1"/>
  <c r="H33" i="14" s="1"/>
  <c r="J33" i="14" s="1"/>
  <c r="H34" i="14" s="1"/>
  <c r="J34" i="14" s="1"/>
  <c r="H35" i="14" s="1"/>
  <c r="J35" i="14" s="1"/>
  <c r="H36" i="14" s="1"/>
  <c r="J36" i="14" s="1"/>
  <c r="H37" i="14" s="1"/>
  <c r="J37" i="14" s="1"/>
  <c r="H38" i="14" s="1"/>
  <c r="J38" i="14" s="1"/>
  <c r="H39" i="14" s="1"/>
  <c r="J39" i="14" s="1"/>
  <c r="H40" i="14" s="1"/>
  <c r="J40" i="14" s="1"/>
  <c r="H41" i="14" s="1"/>
  <c r="J41" i="14" s="1"/>
  <c r="H42" i="14" s="1"/>
  <c r="J42" i="14" s="1"/>
  <c r="H43" i="14" s="1"/>
  <c r="J43" i="14" s="1"/>
  <c r="H44" i="14" s="1"/>
  <c r="J44" i="14" s="1"/>
  <c r="H45" i="14" s="1"/>
  <c r="J45" i="14" s="1"/>
  <c r="H46" i="14" s="1"/>
  <c r="J46" i="14" s="1"/>
  <c r="H47" i="14" s="1"/>
  <c r="J47" i="14" s="1"/>
  <c r="H48" i="14" s="1"/>
  <c r="J48" i="14" s="1"/>
  <c r="H49" i="14" s="1"/>
  <c r="J49" i="14" s="1"/>
  <c r="H50" i="14" s="1"/>
  <c r="J50" i="14" s="1"/>
  <c r="H51" i="14" s="1"/>
  <c r="J51" i="14" s="1"/>
  <c r="H53" i="14" s="1"/>
  <c r="J53" i="14" s="1"/>
  <c r="H54" i="14" s="1"/>
  <c r="J54" i="14" s="1"/>
  <c r="H55" i="14" s="1"/>
  <c r="J55" i="14" s="1"/>
  <c r="H56" i="14" s="1"/>
  <c r="J56" i="14" s="1"/>
  <c r="H57" i="14" s="1"/>
  <c r="J57" i="14" s="1"/>
  <c r="H58" i="14" s="1"/>
  <c r="J58" i="14" s="1"/>
  <c r="H59" i="14" s="1"/>
  <c r="J59" i="14" s="1"/>
  <c r="H60" i="14" s="1"/>
  <c r="J60" i="14" s="1"/>
  <c r="H61" i="14" s="1"/>
  <c r="J61" i="14" s="1"/>
  <c r="H62" i="14" s="1"/>
  <c r="J62" i="14" s="1"/>
  <c r="H63" i="14" s="1"/>
  <c r="J63" i="14" s="1"/>
  <c r="H64" i="14" s="1"/>
  <c r="J64" i="14" s="1"/>
  <c r="H65" i="14" s="1"/>
  <c r="J65" i="14" s="1"/>
  <c r="H66" i="14" s="1"/>
  <c r="J66" i="14" s="1"/>
  <c r="H67" i="14" s="1"/>
  <c r="J67" i="14" s="1"/>
  <c r="H68" i="14" s="1"/>
  <c r="J68" i="14" s="1"/>
  <c r="H69" i="14" s="1"/>
  <c r="J69" i="14" s="1"/>
  <c r="H70" i="14" s="1"/>
  <c r="J70" i="14" s="1"/>
  <c r="H71" i="14" s="1"/>
  <c r="J71" i="14" s="1"/>
  <c r="H72" i="14" s="1"/>
  <c r="J72" i="14" s="1"/>
  <c r="H73" i="14" s="1"/>
  <c r="J73" i="14" s="1"/>
  <c r="H74" i="14" s="1"/>
  <c r="J74" i="14" s="1"/>
  <c r="H75" i="14" s="1"/>
  <c r="J75" i="14" s="1"/>
  <c r="H76" i="14" s="1"/>
  <c r="J76" i="14" s="1"/>
  <c r="H77" i="14" s="1"/>
  <c r="J77" i="14" s="1"/>
  <c r="H78" i="14" s="1"/>
  <c r="J78" i="14" s="1"/>
  <c r="H79" i="14" s="1"/>
  <c r="J79" i="14" s="1"/>
  <c r="I19" i="12"/>
  <c r="I20" i="12" s="1"/>
  <c r="I21" i="12" s="1"/>
  <c r="I22" i="12" s="1"/>
  <c r="I23" i="12" s="1"/>
  <c r="I24" i="12" s="1"/>
  <c r="I25" i="12" s="1"/>
  <c r="I26" i="12" s="1"/>
  <c r="I27" i="12" s="1"/>
  <c r="I28" i="12" s="1"/>
  <c r="I29" i="12" s="1"/>
  <c r="I30" i="12" s="1"/>
  <c r="I31" i="12" s="1"/>
  <c r="I32" i="12" s="1"/>
  <c r="I33" i="12" s="1"/>
  <c r="I34" i="12" s="1"/>
  <c r="I35" i="12" s="1"/>
  <c r="I36" i="12" s="1"/>
  <c r="I37" i="12" s="1"/>
  <c r="I38" i="12" s="1"/>
  <c r="I39" i="12" s="1"/>
  <c r="I40" i="12" s="1"/>
  <c r="I41" i="12" s="1"/>
  <c r="I42" i="12" s="1"/>
  <c r="I43" i="12" s="1"/>
  <c r="I44" i="12" s="1"/>
  <c r="I45" i="12" s="1"/>
  <c r="I46" i="12" s="1"/>
  <c r="I47" i="12" s="1"/>
  <c r="I48" i="12" s="1"/>
  <c r="I49" i="12" s="1"/>
  <c r="I50" i="12" s="1"/>
  <c r="I51" i="12" s="1"/>
  <c r="I52" i="12" s="1"/>
  <c r="I53" i="12" s="1"/>
  <c r="I54" i="12" s="1"/>
  <c r="I55" i="12" s="1"/>
  <c r="I56" i="12" s="1"/>
  <c r="I57" i="12" s="1"/>
  <c r="I59" i="12" s="1"/>
  <c r="I60" i="12" s="1"/>
  <c r="I61" i="12" s="1"/>
  <c r="I62" i="12" s="1"/>
  <c r="I63" i="12" s="1"/>
  <c r="I64" i="12" s="1"/>
  <c r="I65" i="12" s="1"/>
  <c r="I66" i="12" s="1"/>
  <c r="I67" i="12" s="1"/>
  <c r="I68" i="12" s="1"/>
  <c r="I69" i="12" s="1"/>
  <c r="I70" i="12" s="1"/>
  <c r="I71" i="12" s="1"/>
  <c r="I72" i="12" s="1"/>
  <c r="I73" i="12" s="1"/>
  <c r="I74" i="12" s="1"/>
  <c r="I75" i="12" s="1"/>
  <c r="I76" i="12" s="1"/>
  <c r="I77" i="12" s="1"/>
  <c r="I78" i="12" s="1"/>
  <c r="I79" i="12" s="1"/>
  <c r="C21" i="13"/>
  <c r="E20" i="13"/>
  <c r="F20" i="13" s="1"/>
  <c r="F20" i="14"/>
  <c r="C21" i="14" s="1"/>
  <c r="H19" i="12"/>
  <c r="J19" i="13"/>
  <c r="H20" i="13" s="1"/>
  <c r="D26" i="3"/>
  <c r="D23" i="13"/>
  <c r="E20" i="12"/>
  <c r="F20" i="12" s="1"/>
  <c r="C21" i="12" s="1"/>
  <c r="E21" i="14"/>
  <c r="D27" i="12"/>
  <c r="E21" i="13"/>
  <c r="F21" i="13" s="1"/>
  <c r="C22" i="13" s="1"/>
  <c r="D21" i="14"/>
  <c r="J20" i="13"/>
  <c r="H21" i="13" s="1"/>
  <c r="J21" i="13" s="1"/>
  <c r="H22" i="13" s="1"/>
  <c r="J22" i="13" s="1"/>
  <c r="H23" i="13" s="1"/>
  <c r="J23" i="13" s="1"/>
  <c r="H24" i="13" s="1"/>
  <c r="J24" i="13" s="1"/>
  <c r="H25" i="13" s="1"/>
  <c r="J25" i="13" s="1"/>
  <c r="H26" i="13" s="1"/>
  <c r="J26" i="13" s="1"/>
  <c r="H27" i="13" s="1"/>
  <c r="J27" i="13" s="1"/>
  <c r="H28" i="13" s="1"/>
  <c r="J28" i="13" s="1"/>
  <c r="H29" i="13" s="1"/>
  <c r="J29" i="13" s="1"/>
  <c r="H30" i="13" s="1"/>
  <c r="J30" i="13" s="1"/>
  <c r="H31" i="13" s="1"/>
  <c r="J31" i="13" s="1"/>
  <c r="H32" i="13" s="1"/>
  <c r="J32" i="13" s="1"/>
  <c r="H33" i="13" s="1"/>
  <c r="J33" i="13" s="1"/>
  <c r="H34" i="13" s="1"/>
  <c r="J34" i="13" s="1"/>
  <c r="H35" i="13" s="1"/>
  <c r="J35" i="13" s="1"/>
  <c r="H36" i="13" s="1"/>
  <c r="J36" i="13" s="1"/>
  <c r="H37" i="13" s="1"/>
  <c r="J37" i="13" s="1"/>
  <c r="H38" i="13" s="1"/>
  <c r="J38" i="13" s="1"/>
  <c r="H39" i="13" s="1"/>
  <c r="J39" i="13" s="1"/>
  <c r="H40" i="13" s="1"/>
  <c r="J40" i="13" s="1"/>
  <c r="H41" i="13" s="1"/>
  <c r="J41" i="13" s="1"/>
  <c r="H42" i="13" s="1"/>
  <c r="J42" i="13" s="1"/>
  <c r="H43" i="13" s="1"/>
  <c r="J43" i="13" s="1"/>
  <c r="H44" i="13" s="1"/>
  <c r="J44" i="13" s="1"/>
  <c r="H45" i="13" s="1"/>
  <c r="J45" i="13" s="1"/>
  <c r="H46" i="13" s="1"/>
  <c r="J46" i="13" s="1"/>
  <c r="H47" i="13" s="1"/>
  <c r="J47" i="13" s="1"/>
  <c r="H48" i="13" s="1"/>
  <c r="J48" i="13" s="1"/>
  <c r="H49" i="13" s="1"/>
  <c r="J49" i="13" s="1"/>
  <c r="H50" i="13" s="1"/>
  <c r="J50" i="13" s="1"/>
  <c r="H51" i="13" s="1"/>
  <c r="J51" i="13" s="1"/>
  <c r="H53" i="13" s="1"/>
  <c r="J53" i="13" s="1"/>
  <c r="H54" i="13" s="1"/>
  <c r="J54" i="13" s="1"/>
  <c r="H55" i="13" s="1"/>
  <c r="J55" i="13" s="1"/>
  <c r="H56" i="13" s="1"/>
  <c r="J56" i="13" s="1"/>
  <c r="H57" i="13" s="1"/>
  <c r="J57" i="13" s="1"/>
  <c r="H58" i="13" s="1"/>
  <c r="J58" i="13" s="1"/>
  <c r="H59" i="13" s="1"/>
  <c r="J59" i="13" s="1"/>
  <c r="H60" i="13" s="1"/>
  <c r="J60" i="13" s="1"/>
  <c r="H61" i="13" s="1"/>
  <c r="J61" i="13" s="1"/>
  <c r="H62" i="13" s="1"/>
  <c r="J62" i="13" s="1"/>
  <c r="H63" i="13" s="1"/>
  <c r="J63" i="13" s="1"/>
  <c r="H64" i="13" s="1"/>
  <c r="J64" i="13" s="1"/>
  <c r="H65" i="13" s="1"/>
  <c r="J65" i="13" s="1"/>
  <c r="H66" i="13" s="1"/>
  <c r="J66" i="13" s="1"/>
  <c r="H67" i="13" s="1"/>
  <c r="J67" i="13" s="1"/>
  <c r="H68" i="13" s="1"/>
  <c r="J68" i="13" s="1"/>
  <c r="H69" i="13" s="1"/>
  <c r="J69" i="13" s="1"/>
  <c r="H70" i="13" s="1"/>
  <c r="J70" i="13" s="1"/>
  <c r="H71" i="13" s="1"/>
  <c r="J71" i="13" s="1"/>
  <c r="H72" i="13" s="1"/>
  <c r="J72" i="13" s="1"/>
  <c r="H73" i="13" s="1"/>
  <c r="J73" i="13" s="1"/>
  <c r="H74" i="13" s="1"/>
  <c r="J74" i="13" s="1"/>
  <c r="H75" i="13" s="1"/>
  <c r="J75" i="13" s="1"/>
  <c r="H76" i="13" s="1"/>
  <c r="J76" i="13" s="1"/>
  <c r="H77" i="13" s="1"/>
  <c r="J77" i="13" s="1"/>
  <c r="H78" i="13" s="1"/>
  <c r="J78" i="13" s="1"/>
  <c r="H79" i="13" s="1"/>
  <c r="J79" i="13" s="1"/>
  <c r="J19" i="12" l="1"/>
  <c r="H20" i="12" s="1"/>
  <c r="J20" i="12" s="1"/>
  <c r="H21" i="12" s="1"/>
  <c r="J21" i="12" s="1"/>
  <c r="H22" i="12" s="1"/>
  <c r="J22" i="12" s="1"/>
  <c r="H23" i="12" s="1"/>
  <c r="J23" i="12" s="1"/>
  <c r="H24" i="12" s="1"/>
  <c r="J24" i="12" s="1"/>
  <c r="H25" i="12" s="1"/>
  <c r="J25" i="12" s="1"/>
  <c r="H26" i="12" s="1"/>
  <c r="J26" i="12" s="1"/>
  <c r="H27" i="12" s="1"/>
  <c r="J27" i="12" s="1"/>
  <c r="H28" i="12" s="1"/>
  <c r="J28" i="12" s="1"/>
  <c r="H29" i="12" s="1"/>
  <c r="J29" i="12" s="1"/>
  <c r="H30" i="12" s="1"/>
  <c r="J30" i="12" s="1"/>
  <c r="H31" i="12" s="1"/>
  <c r="J31" i="12" s="1"/>
  <c r="H32" i="12" s="1"/>
  <c r="J32" i="12" s="1"/>
  <c r="H33" i="12" s="1"/>
  <c r="J33" i="12" s="1"/>
  <c r="H34" i="12" s="1"/>
  <c r="J34" i="12" s="1"/>
  <c r="H35" i="12" s="1"/>
  <c r="J35" i="12" s="1"/>
  <c r="H36" i="12" s="1"/>
  <c r="J36" i="12" s="1"/>
  <c r="H37" i="12" s="1"/>
  <c r="J37" i="12" s="1"/>
  <c r="H38" i="12" s="1"/>
  <c r="J38" i="12" s="1"/>
  <c r="H39" i="12" s="1"/>
  <c r="J39" i="12" s="1"/>
  <c r="H40" i="12" s="1"/>
  <c r="J40" i="12" s="1"/>
  <c r="H41" i="12" s="1"/>
  <c r="J41" i="12" s="1"/>
  <c r="H42" i="12" s="1"/>
  <c r="J42" i="12" s="1"/>
  <c r="H43" i="12" s="1"/>
  <c r="J43" i="12" s="1"/>
  <c r="H44" i="12" s="1"/>
  <c r="J44" i="12" s="1"/>
  <c r="H45" i="12" s="1"/>
  <c r="J45" i="12" s="1"/>
  <c r="H46" i="12" s="1"/>
  <c r="J46" i="12" s="1"/>
  <c r="H47" i="12" s="1"/>
  <c r="J47" i="12" s="1"/>
  <c r="H48" i="12" s="1"/>
  <c r="J48" i="12" s="1"/>
  <c r="H49" i="12" s="1"/>
  <c r="J49" i="12" s="1"/>
  <c r="H50" i="12" s="1"/>
  <c r="J50" i="12" s="1"/>
  <c r="H51" i="12" s="1"/>
  <c r="J51" i="12" s="1"/>
  <c r="H52" i="12" s="1"/>
  <c r="J52" i="12" s="1"/>
  <c r="H53" i="12" s="1"/>
  <c r="J53" i="12" s="1"/>
  <c r="H54" i="12" s="1"/>
  <c r="J54" i="12" s="1"/>
  <c r="H55" i="12" s="1"/>
  <c r="J55" i="12" s="1"/>
  <c r="H56" i="12" s="1"/>
  <c r="J56" i="12" s="1"/>
  <c r="H57" i="12" s="1"/>
  <c r="J57" i="12" s="1"/>
  <c r="H59" i="12" s="1"/>
  <c r="J59" i="12" s="1"/>
  <c r="H60" i="12" s="1"/>
  <c r="J60" i="12" s="1"/>
  <c r="H61" i="12" s="1"/>
  <c r="J61" i="12" s="1"/>
  <c r="H62" i="12" s="1"/>
  <c r="J62" i="12" s="1"/>
  <c r="H63" i="12" s="1"/>
  <c r="J63" i="12" s="1"/>
  <c r="H64" i="12" s="1"/>
  <c r="J64" i="12" s="1"/>
  <c r="H65" i="12" s="1"/>
  <c r="J65" i="12" s="1"/>
  <c r="H66" i="12" s="1"/>
  <c r="J66" i="12" s="1"/>
  <c r="H67" i="12" s="1"/>
  <c r="J67" i="12" s="1"/>
  <c r="H68" i="12" s="1"/>
  <c r="J68" i="12" s="1"/>
  <c r="H69" i="12" s="1"/>
  <c r="J69" i="12" s="1"/>
  <c r="H70" i="12" s="1"/>
  <c r="J70" i="12" s="1"/>
  <c r="H71" i="12" s="1"/>
  <c r="J71" i="12" s="1"/>
  <c r="H72" i="12" s="1"/>
  <c r="J72" i="12" s="1"/>
  <c r="H73" i="12" s="1"/>
  <c r="J73" i="12" s="1"/>
  <c r="H74" i="12" s="1"/>
  <c r="J74" i="12" s="1"/>
  <c r="H75" i="12" s="1"/>
  <c r="J75" i="12" s="1"/>
  <c r="H76" i="12" s="1"/>
  <c r="J76" i="12" s="1"/>
  <c r="H77" i="12" s="1"/>
  <c r="J77" i="12" s="1"/>
  <c r="H78" i="12" s="1"/>
  <c r="J78" i="12" s="1"/>
  <c r="H79" i="12" s="1"/>
  <c r="J79" i="12" s="1"/>
  <c r="E21" i="3"/>
  <c r="F21" i="3" s="1"/>
  <c r="C22" i="3" s="1"/>
  <c r="E21" i="12"/>
  <c r="F21" i="12" s="1"/>
  <c r="C22" i="12" s="1"/>
  <c r="C23" i="13"/>
  <c r="E22" i="13"/>
  <c r="F22" i="13" s="1"/>
  <c r="D24" i="13"/>
  <c r="D22" i="14"/>
  <c r="F21" i="14"/>
  <c r="C22" i="14" s="1"/>
  <c r="D28" i="12"/>
  <c r="D27" i="3"/>
  <c r="E22" i="3" l="1"/>
  <c r="F22" i="3" s="1"/>
  <c r="C23" i="3" s="1"/>
  <c r="E23" i="3" s="1"/>
  <c r="F23" i="3" s="1"/>
  <c r="C24" i="3" s="1"/>
  <c r="D28" i="3"/>
  <c r="D23" i="14"/>
  <c r="E22" i="12"/>
  <c r="F22" i="12" s="1"/>
  <c r="C23" i="12" s="1"/>
  <c r="D29" i="12"/>
  <c r="E23" i="13"/>
  <c r="F23" i="13" s="1"/>
  <c r="C24" i="13" s="1"/>
  <c r="E22" i="14"/>
  <c r="F22" i="14" s="1"/>
  <c r="C23" i="14" s="1"/>
  <c r="D25" i="13"/>
  <c r="E23" i="14" l="1"/>
  <c r="F23" i="14" s="1"/>
  <c r="C24" i="14" s="1"/>
  <c r="E24" i="3"/>
  <c r="F24" i="3" s="1"/>
  <c r="C25" i="3" s="1"/>
  <c r="E23" i="12"/>
  <c r="F23" i="12" s="1"/>
  <c r="C24" i="12" s="1"/>
  <c r="C25" i="13"/>
  <c r="E24" i="13"/>
  <c r="F24" i="13" s="1"/>
  <c r="D24" i="14"/>
  <c r="D26" i="13"/>
  <c r="D30" i="12"/>
  <c r="D29" i="3"/>
  <c r="E24" i="14" l="1"/>
  <c r="F24" i="14" s="1"/>
  <c r="C25" i="14" s="1"/>
  <c r="D31" i="12"/>
  <c r="E24" i="12"/>
  <c r="F24" i="12" s="1"/>
  <c r="C25" i="12" s="1"/>
  <c r="D30" i="3"/>
  <c r="D27" i="13"/>
  <c r="E25" i="13"/>
  <c r="F25" i="13" s="1"/>
  <c r="C26" i="13" s="1"/>
  <c r="E25" i="3"/>
  <c r="F25" i="3" s="1"/>
  <c r="C26" i="3" s="1"/>
  <c r="D25" i="14"/>
  <c r="E26" i="3" l="1"/>
  <c r="F26" i="3" s="1"/>
  <c r="C27" i="3" s="1"/>
  <c r="E25" i="14"/>
  <c r="F25" i="14" s="1"/>
  <c r="C26" i="14" s="1"/>
  <c r="E25" i="12"/>
  <c r="F25" i="12" s="1"/>
  <c r="C26" i="12" s="1"/>
  <c r="C27" i="13"/>
  <c r="E26" i="13"/>
  <c r="F26" i="13" s="1"/>
  <c r="D31" i="3"/>
  <c r="D32" i="12"/>
  <c r="D26" i="14"/>
  <c r="D28" i="13"/>
  <c r="D29" i="13" l="1"/>
  <c r="D27" i="14"/>
  <c r="D32" i="3"/>
  <c r="E26" i="12"/>
  <c r="F26" i="12" s="1"/>
  <c r="C27" i="12" s="1"/>
  <c r="E27" i="3"/>
  <c r="F27" i="3" s="1"/>
  <c r="C28" i="3" s="1"/>
  <c r="D33" i="12"/>
  <c r="C28" i="13"/>
  <c r="E27" i="13"/>
  <c r="F27" i="13" s="1"/>
  <c r="E26" i="14"/>
  <c r="F26" i="14" s="1"/>
  <c r="C27" i="14" s="1"/>
  <c r="E27" i="12" l="1"/>
  <c r="F27" i="12" s="1"/>
  <c r="C28" i="12" s="1"/>
  <c r="E27" i="14"/>
  <c r="F27" i="14" s="1"/>
  <c r="C28" i="14" s="1"/>
  <c r="D34" i="12"/>
  <c r="D28" i="14"/>
  <c r="D33" i="3"/>
  <c r="E28" i="13"/>
  <c r="F28" i="13" s="1"/>
  <c r="C29" i="13" s="1"/>
  <c r="E28" i="3"/>
  <c r="F28" i="3" s="1"/>
  <c r="C29" i="3" s="1"/>
  <c r="D30" i="13"/>
  <c r="E29" i="3" l="1"/>
  <c r="F29" i="3" s="1"/>
  <c r="C30" i="3" s="1"/>
  <c r="D34" i="3"/>
  <c r="D35" i="12"/>
  <c r="E28" i="12"/>
  <c r="F28" i="12" s="1"/>
  <c r="C29" i="12" s="1"/>
  <c r="D31" i="13"/>
  <c r="E29" i="13"/>
  <c r="F29" i="13" s="1"/>
  <c r="C30" i="13" s="1"/>
  <c r="D29" i="14"/>
  <c r="E28" i="14"/>
  <c r="F28" i="14" s="1"/>
  <c r="C29" i="14" s="1"/>
  <c r="E29" i="14" l="1"/>
  <c r="E29" i="12"/>
  <c r="F29" i="12" s="1"/>
  <c r="C30" i="12" s="1"/>
  <c r="E30" i="3"/>
  <c r="F30" i="3" s="1"/>
  <c r="C31" i="3" s="1"/>
  <c r="E30" i="13"/>
  <c r="F30" i="13" s="1"/>
  <c r="C31" i="13" s="1"/>
  <c r="D35" i="3"/>
  <c r="D32" i="13"/>
  <c r="F29" i="14"/>
  <c r="C30" i="14" s="1"/>
  <c r="D30" i="14"/>
  <c r="D36" i="12"/>
  <c r="E31" i="13" l="1"/>
  <c r="F31" i="13" s="1"/>
  <c r="C32" i="13" s="1"/>
  <c r="E30" i="14"/>
  <c r="F30" i="14" s="1"/>
  <c r="C31" i="14" s="1"/>
  <c r="D37" i="12"/>
  <c r="D36" i="3"/>
  <c r="E31" i="3"/>
  <c r="F31" i="3" s="1"/>
  <c r="C32" i="3" s="1"/>
  <c r="D33" i="13"/>
  <c r="E30" i="12"/>
  <c r="F30" i="12" s="1"/>
  <c r="C31" i="12" s="1"/>
  <c r="D31" i="14"/>
  <c r="E31" i="12" l="1"/>
  <c r="F31" i="12" s="1"/>
  <c r="C32" i="12" s="1"/>
  <c r="E31" i="14"/>
  <c r="F31" i="14" s="1"/>
  <c r="C32" i="14" s="1"/>
  <c r="E32" i="3"/>
  <c r="F32" i="3" s="1"/>
  <c r="C33" i="3" s="1"/>
  <c r="D37" i="3"/>
  <c r="D32" i="14"/>
  <c r="D34" i="13"/>
  <c r="D38" i="12"/>
  <c r="E32" i="13"/>
  <c r="F32" i="13" s="1"/>
  <c r="C33" i="13" s="1"/>
  <c r="E33" i="13" l="1"/>
  <c r="F33" i="13" s="1"/>
  <c r="C34" i="13" s="1"/>
  <c r="E32" i="14"/>
  <c r="F32" i="14" s="1"/>
  <c r="C33" i="14" s="1"/>
  <c r="E33" i="3"/>
  <c r="F33" i="3" s="1"/>
  <c r="C34" i="3" s="1"/>
  <c r="E32" i="12"/>
  <c r="F32" i="12" s="1"/>
  <c r="C33" i="12" s="1"/>
  <c r="D35" i="13"/>
  <c r="D38" i="3"/>
  <c r="D39" i="12"/>
  <c r="D33" i="14"/>
  <c r="E33" i="14" l="1"/>
  <c r="F33" i="14" s="1"/>
  <c r="C34" i="14" s="1"/>
  <c r="E34" i="3"/>
  <c r="F34" i="3" s="1"/>
  <c r="C35" i="3" s="1"/>
  <c r="E33" i="12"/>
  <c r="F33" i="12" s="1"/>
  <c r="C34" i="12" s="1"/>
  <c r="E34" i="13"/>
  <c r="F34" i="13" s="1"/>
  <c r="C35" i="13" s="1"/>
  <c r="D34" i="14"/>
  <c r="D39" i="3"/>
  <c r="D40" i="12"/>
  <c r="D36" i="13"/>
  <c r="E35" i="13" l="1"/>
  <c r="F35" i="13" s="1"/>
  <c r="C36" i="13" s="1"/>
  <c r="E34" i="14"/>
  <c r="F34" i="14" s="1"/>
  <c r="C35" i="14" s="1"/>
  <c r="E34" i="12"/>
  <c r="F34" i="12" s="1"/>
  <c r="C35" i="12" s="1"/>
  <c r="E35" i="3"/>
  <c r="F35" i="3" s="1"/>
  <c r="C36" i="3" s="1"/>
  <c r="D40" i="3"/>
  <c r="D41" i="12"/>
  <c r="D37" i="13"/>
  <c r="D35" i="14"/>
  <c r="E36" i="3" l="1"/>
  <c r="F36" i="3" s="1"/>
  <c r="C37" i="3" s="1"/>
  <c r="E35" i="12"/>
  <c r="F35" i="12" s="1"/>
  <c r="C36" i="12" s="1"/>
  <c r="E35" i="14"/>
  <c r="F35" i="14" s="1"/>
  <c r="C36" i="14" s="1"/>
  <c r="E36" i="13"/>
  <c r="F36" i="13" s="1"/>
  <c r="C37" i="13" s="1"/>
  <c r="D36" i="14"/>
  <c r="D42" i="12"/>
  <c r="D38" i="13"/>
  <c r="D41" i="3"/>
  <c r="E36" i="12" l="1"/>
  <c r="F36" i="12" s="1"/>
  <c r="C37" i="12" s="1"/>
  <c r="E37" i="13"/>
  <c r="F37" i="13" s="1"/>
  <c r="C38" i="13" s="1"/>
  <c r="E37" i="3"/>
  <c r="F37" i="3" s="1"/>
  <c r="C38" i="3" s="1"/>
  <c r="D43" i="12"/>
  <c r="D42" i="3"/>
  <c r="D39" i="13"/>
  <c r="D37" i="14"/>
  <c r="E36" i="14"/>
  <c r="F36" i="14" s="1"/>
  <c r="C37" i="14" s="1"/>
  <c r="E37" i="14" l="1"/>
  <c r="E38" i="13"/>
  <c r="F38" i="13" s="1"/>
  <c r="C39" i="13" s="1"/>
  <c r="E38" i="3"/>
  <c r="F38" i="3" s="1"/>
  <c r="C39" i="3" s="1"/>
  <c r="E37" i="12"/>
  <c r="F37" i="12" s="1"/>
  <c r="C38" i="12" s="1"/>
  <c r="D40" i="13"/>
  <c r="D44" i="12"/>
  <c r="F37" i="14"/>
  <c r="C38" i="14" s="1"/>
  <c r="D38" i="14"/>
  <c r="D43" i="3"/>
  <c r="E38" i="12" l="1"/>
  <c r="F38" i="12" s="1"/>
  <c r="C39" i="12" s="1"/>
  <c r="E39" i="3"/>
  <c r="F39" i="3" s="1"/>
  <c r="C40" i="3" s="1"/>
  <c r="E38" i="14"/>
  <c r="E39" i="13"/>
  <c r="F39" i="13" s="1"/>
  <c r="C40" i="13" s="1"/>
  <c r="D45" i="12"/>
  <c r="D44" i="3"/>
  <c r="D41" i="13"/>
  <c r="F38" i="14"/>
  <c r="C39" i="14" s="1"/>
  <c r="D39" i="14"/>
  <c r="E40" i="3" l="1"/>
  <c r="F40" i="3" s="1"/>
  <c r="C41" i="3" s="1"/>
  <c r="E39" i="14"/>
  <c r="F39" i="14" s="1"/>
  <c r="C40" i="14" s="1"/>
  <c r="E39" i="12"/>
  <c r="F39" i="12" s="1"/>
  <c r="C40" i="12" s="1"/>
  <c r="E40" i="13"/>
  <c r="F40" i="13" s="1"/>
  <c r="C41" i="13" s="1"/>
  <c r="D40" i="14"/>
  <c r="D46" i="12"/>
  <c r="D45" i="3"/>
  <c r="D42" i="13"/>
  <c r="E40" i="12" l="1"/>
  <c r="F40" i="12" s="1"/>
  <c r="C41" i="12" s="1"/>
  <c r="E40" i="14"/>
  <c r="E41" i="3"/>
  <c r="F41" i="3" s="1"/>
  <c r="C42" i="3" s="1"/>
  <c r="D43" i="13"/>
  <c r="E41" i="13"/>
  <c r="F41" i="13" s="1"/>
  <c r="C42" i="13" s="1"/>
  <c r="D47" i="12"/>
  <c r="F40" i="14"/>
  <c r="C41" i="14" s="1"/>
  <c r="D41" i="14"/>
  <c r="D46" i="3"/>
  <c r="E41" i="14" l="1"/>
  <c r="E42" i="13"/>
  <c r="F42" i="13" s="1"/>
  <c r="C43" i="13" s="1"/>
  <c r="E41" i="12"/>
  <c r="F41" i="12" s="1"/>
  <c r="C42" i="12" s="1"/>
  <c r="D47" i="3"/>
  <c r="D44" i="13"/>
  <c r="D48" i="12"/>
  <c r="F41" i="14"/>
  <c r="C42" i="14" s="1"/>
  <c r="D42" i="14"/>
  <c r="E42" i="3"/>
  <c r="F42" i="3" s="1"/>
  <c r="C43" i="3" s="1"/>
  <c r="E42" i="14" l="1"/>
  <c r="F42" i="14" s="1"/>
  <c r="C43" i="14" s="1"/>
  <c r="E43" i="13"/>
  <c r="F43" i="13" s="1"/>
  <c r="C44" i="13" s="1"/>
  <c r="E42" i="12"/>
  <c r="F42" i="12" s="1"/>
  <c r="C43" i="12" s="1"/>
  <c r="E43" i="3"/>
  <c r="F43" i="3" s="1"/>
  <c r="C44" i="3" s="1"/>
  <c r="D48" i="3"/>
  <c r="D43" i="14"/>
  <c r="D49" i="12"/>
  <c r="D45" i="13"/>
  <c r="E44" i="3" l="1"/>
  <c r="F44" i="3" s="1"/>
  <c r="C45" i="3" s="1"/>
  <c r="E43" i="12"/>
  <c r="F43" i="12" s="1"/>
  <c r="C44" i="12" s="1"/>
  <c r="E43" i="14"/>
  <c r="F43" i="14" s="1"/>
  <c r="C44" i="14" s="1"/>
  <c r="E44" i="13"/>
  <c r="F44" i="13" s="1"/>
  <c r="C45" i="13" s="1"/>
  <c r="D46" i="13"/>
  <c r="D44" i="14"/>
  <c r="D49" i="3"/>
  <c r="D50" i="12"/>
  <c r="E45" i="13" l="1"/>
  <c r="F45" i="13" s="1"/>
  <c r="C46" i="13" s="1"/>
  <c r="E44" i="12"/>
  <c r="F44" i="12" s="1"/>
  <c r="C45" i="12" s="1"/>
  <c r="E44" i="14"/>
  <c r="F44" i="14" s="1"/>
  <c r="C45" i="14" s="1"/>
  <c r="E45" i="3"/>
  <c r="F45" i="3" s="1"/>
  <c r="C46" i="3" s="1"/>
  <c r="D51" i="12"/>
  <c r="D45" i="14"/>
  <c r="D47" i="13"/>
  <c r="D50" i="3"/>
  <c r="E46" i="3" l="1"/>
  <c r="F46" i="3" s="1"/>
  <c r="C47" i="3" s="1"/>
  <c r="E45" i="14"/>
  <c r="F45" i="14" s="1"/>
  <c r="C46" i="14" s="1"/>
  <c r="E45" i="12"/>
  <c r="F45" i="12" s="1"/>
  <c r="C46" i="12" s="1"/>
  <c r="E46" i="13"/>
  <c r="F46" i="13" s="1"/>
  <c r="C47" i="13" s="1"/>
  <c r="D46" i="14"/>
  <c r="D48" i="13"/>
  <c r="D52" i="12"/>
  <c r="D51" i="3"/>
  <c r="E46" i="12" l="1"/>
  <c r="F46" i="12" s="1"/>
  <c r="C47" i="12" s="1"/>
  <c r="E46" i="14"/>
  <c r="F46" i="14" s="1"/>
  <c r="C47" i="14" s="1"/>
  <c r="E47" i="13"/>
  <c r="F47" i="13" s="1"/>
  <c r="C48" i="13"/>
  <c r="E47" i="3"/>
  <c r="F47" i="3" s="1"/>
  <c r="C48" i="3" s="1"/>
  <c r="D53" i="3"/>
  <c r="D47" i="14"/>
  <c r="D49" i="13"/>
  <c r="D53" i="12"/>
  <c r="E47" i="14" l="1"/>
  <c r="E48" i="3"/>
  <c r="F48" i="3" s="1"/>
  <c r="C49" i="3" s="1"/>
  <c r="E47" i="12"/>
  <c r="F47" i="12" s="1"/>
  <c r="C48" i="12" s="1"/>
  <c r="D54" i="12"/>
  <c r="F47" i="14"/>
  <c r="C48" i="14" s="1"/>
  <c r="D48" i="14"/>
  <c r="D54" i="3"/>
  <c r="E48" i="13"/>
  <c r="F48" i="13" s="1"/>
  <c r="C49" i="13" s="1"/>
  <c r="D50" i="13"/>
  <c r="E49" i="13" l="1"/>
  <c r="F49" i="13" s="1"/>
  <c r="C50" i="13" s="1"/>
  <c r="E49" i="3"/>
  <c r="F49" i="3" s="1"/>
  <c r="C50" i="3" s="1"/>
  <c r="E48" i="12"/>
  <c r="F48" i="12" s="1"/>
  <c r="C49" i="12" s="1"/>
  <c r="E48" i="14"/>
  <c r="F48" i="14" s="1"/>
  <c r="C49" i="14" s="1"/>
  <c r="D51" i="13"/>
  <c r="D55" i="3"/>
  <c r="D49" i="14"/>
  <c r="E49" i="14" l="1"/>
  <c r="E50" i="3"/>
  <c r="F50" i="3" s="1"/>
  <c r="C51" i="3" s="1"/>
  <c r="E49" i="12"/>
  <c r="F49" i="12" s="1"/>
  <c r="C50" i="12" s="1"/>
  <c r="E50" i="13"/>
  <c r="F50" i="13" s="1"/>
  <c r="C51" i="13" s="1"/>
  <c r="F49" i="14"/>
  <c r="C50" i="14" s="1"/>
  <c r="D50" i="14"/>
  <c r="D53" i="13"/>
  <c r="E51" i="13" l="1"/>
  <c r="F51" i="13" s="1"/>
  <c r="C53" i="13" s="1"/>
  <c r="E51" i="3"/>
  <c r="F51" i="3" s="1"/>
  <c r="C53" i="3" s="1"/>
  <c r="E50" i="12"/>
  <c r="F50" i="12" s="1"/>
  <c r="C51" i="12" s="1"/>
  <c r="E50" i="14"/>
  <c r="F50" i="14" s="1"/>
  <c r="C51" i="14" s="1"/>
  <c r="D51" i="14"/>
  <c r="D54" i="13"/>
  <c r="E51" i="14" l="1"/>
  <c r="F51" i="14" s="1"/>
  <c r="C53" i="14" s="1"/>
  <c r="E53" i="3"/>
  <c r="F53" i="3" s="1"/>
  <c r="C54" i="3" s="1"/>
  <c r="E51" i="12"/>
  <c r="F51" i="12" s="1"/>
  <c r="C52" i="12" s="1"/>
  <c r="E53" i="13"/>
  <c r="F53" i="13" s="1"/>
  <c r="C54" i="13" s="1"/>
  <c r="D55" i="13"/>
  <c r="D53" i="14"/>
  <c r="E54" i="13" l="1"/>
  <c r="F54" i="13" s="1"/>
  <c r="C55" i="13" s="1"/>
  <c r="E52" i="12"/>
  <c r="F52" i="12" s="1"/>
  <c r="C53" i="12" s="1"/>
  <c r="E53" i="14"/>
  <c r="F53" i="14" s="1"/>
  <c r="C54" i="14" s="1"/>
  <c r="E54" i="3"/>
  <c r="F54" i="3" s="1"/>
  <c r="C55" i="3" s="1"/>
  <c r="D54" i="14"/>
  <c r="E55" i="3" l="1"/>
  <c r="F55" i="3" s="1"/>
  <c r="C56" i="3" s="1"/>
  <c r="E53" i="12"/>
  <c r="F53" i="12" s="1"/>
  <c r="C54" i="12" s="1"/>
  <c r="E54" i="14"/>
  <c r="F54" i="14" s="1"/>
  <c r="C55" i="14" s="1"/>
  <c r="E55" i="13"/>
  <c r="F55" i="13" s="1"/>
  <c r="C56" i="13" s="1"/>
  <c r="D55" i="14"/>
  <c r="E54" i="12" l="1"/>
  <c r="F54" i="12" s="1"/>
  <c r="C55" i="12" s="1"/>
  <c r="E55" i="14"/>
  <c r="F55" i="14" s="1"/>
  <c r="C56" i="14" s="1"/>
</calcChain>
</file>

<file path=xl/sharedStrings.xml><?xml version="1.0" encoding="utf-8"?>
<sst xmlns="http://schemas.openxmlformats.org/spreadsheetml/2006/main" count="184" uniqueCount="64">
  <si>
    <t>Restgæld</t>
  </si>
  <si>
    <t>slut</t>
  </si>
  <si>
    <t>Forudsætninger/bemærkninger</t>
  </si>
  <si>
    <t>Inddata</t>
  </si>
  <si>
    <t>Der må kun skrives i de blå felter.</t>
  </si>
  <si>
    <t>Rente</t>
  </si>
  <si>
    <t>Ydelse</t>
  </si>
  <si>
    <t>Afdrag</t>
  </si>
  <si>
    <t>Handelsværdi</t>
  </si>
  <si>
    <t>Antal ydelser i alt</t>
  </si>
  <si>
    <t>Antal ydelser pr. år</t>
  </si>
  <si>
    <t>Betaling ved slutningen af perioden</t>
  </si>
  <si>
    <t>AMOTISERINGSTABEL</t>
  </si>
  <si>
    <t>AFSKRIVNINGSPROFIL</t>
  </si>
  <si>
    <t>Scrapværdi</t>
  </si>
  <si>
    <t>nr.</t>
  </si>
  <si>
    <t>Saldo</t>
  </si>
  <si>
    <t>primo</t>
  </si>
  <si>
    <t>ultimo</t>
  </si>
  <si>
    <t>ning</t>
  </si>
  <si>
    <t>Afskriv-</t>
  </si>
  <si>
    <t>Måned</t>
  </si>
  <si>
    <t>Up-front betaling er betaling ved aftalens indgå-</t>
  </si>
  <si>
    <t>else, svarende til 'udbetaling'.</t>
  </si>
  <si>
    <t>Up-front betaling</t>
  </si>
  <si>
    <t>Afskrives over antal måneder</t>
  </si>
  <si>
    <t>Den sidste linie i tabellerne kopieres ned, såfremt</t>
  </si>
  <si>
    <t>løbetid/afskrivningsperiode er anderledes.</t>
  </si>
  <si>
    <t>Arket Unprotectes via - Tools, Protection,</t>
  </si>
  <si>
    <t>Unprotect sheet.</t>
  </si>
  <si>
    <t>Betalingstidspunkt i perioden (0 eller 1)</t>
  </si>
  <si>
    <t>1 = i starten)</t>
  </si>
  <si>
    <t>Betalingstidspunkt i perioden (0 = i slutningen,</t>
  </si>
  <si>
    <t>Leasing - Rentesats ukendt</t>
  </si>
  <si>
    <t>Ydelse pr. termin</t>
  </si>
  <si>
    <t>Rentesats pr. år</t>
  </si>
  <si>
    <t>Leasing - Ydelse ukendt</t>
  </si>
  <si>
    <t>Leasing - Løbetid ukendt</t>
  </si>
  <si>
    <t>Leasing - Handelsværdi ukendt</t>
  </si>
  <si>
    <t>Kundenr.</t>
  </si>
  <si>
    <t>Kundenavn</t>
  </si>
  <si>
    <t>Udført af</t>
  </si>
  <si>
    <t>Indeks nr.</t>
  </si>
  <si>
    <t>Dato</t>
  </si>
  <si>
    <t>Godkendt af</t>
  </si>
  <si>
    <t>Category</t>
  </si>
  <si>
    <t>Emne / Område</t>
  </si>
  <si>
    <t>Godkendt af (SR1)</t>
  </si>
  <si>
    <t>Regnskabsår</t>
  </si>
  <si>
    <t>Godkendt af (SR2)</t>
  </si>
  <si>
    <t>##</t>
  </si>
  <si>
    <t>Name</t>
  </si>
  <si>
    <t>DisplayName</t>
  </si>
  <si>
    <t>MaxLength</t>
  </si>
  <si>
    <t>Default</t>
  </si>
  <si>
    <t>Mandatory</t>
  </si>
  <si>
    <t>Indeks</t>
  </si>
  <si>
    <t>Task</t>
  </si>
  <si>
    <t>Opgave</t>
  </si>
  <si>
    <t>Approver</t>
  </si>
  <si>
    <t>Godkendt</t>
  </si>
  <si>
    <t>Approver1</t>
  </si>
  <si>
    <t>Approver2</t>
  </si>
  <si>
    <t>Beregning af 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</si>
</sst>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/mmm/yy"/>
    <numFmt numFmtId="166" formatCode="#,##0.0000"/>
  </numFmts>
  <fonts count="13" x14ac:knownFonts="1">
    <font>
      <sz val="10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rebuchet MS"/>
      <family val="2"/>
    </font>
    <font>
      <b/>
      <sz val="9"/>
      <color indexed="9"/>
      <name val="Trebuchet MS"/>
      <family val="2"/>
    </font>
    <font>
      <b/>
      <sz val="9"/>
      <name val="Trebuchet MS"/>
      <family val="2"/>
    </font>
    <font>
      <b/>
      <sz val="9"/>
      <color indexed="12"/>
      <name val="Trebuchet MS"/>
      <family val="2"/>
    </font>
    <font>
      <b/>
      <i/>
      <sz val="9"/>
      <name val="Trebuchet MS"/>
      <family val="2"/>
    </font>
    <font>
      <sz val="9"/>
      <color indexed="12"/>
      <name val="Trebuchet MS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111">
    <xf numFmtId="0" fontId="0" fillId="0" borderId="0" xfId="0"/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vertical="top"/>
    </xf>
    <xf numFmtId="0" fontId="4" fillId="0" borderId="3" xfId="2" applyFont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12" fillId="0" borderId="0" xfId="2"/>
    <xf numFmtId="0" fontId="3" fillId="0" borderId="4" xfId="2" applyFont="1" applyBorder="1" applyAlignment="1">
      <alignment vertical="top"/>
    </xf>
    <xf numFmtId="14" fontId="4" fillId="0" borderId="5" xfId="2" applyNumberFormat="1" applyFont="1" applyBorder="1" applyAlignment="1">
      <alignment horizontal="left" vertical="center"/>
    </xf>
    <xf numFmtId="0" fontId="12" fillId="0" borderId="1" xfId="2" applyBorder="1"/>
    <xf numFmtId="0" fontId="4" fillId="0" borderId="3" xfId="2" applyFont="1" applyBorder="1" applyAlignment="1">
      <alignment vertical="center"/>
    </xf>
    <xf numFmtId="0" fontId="12" fillId="0" borderId="6" xfId="2" applyBorder="1"/>
    <xf numFmtId="0" fontId="3" fillId="0" borderId="7" xfId="2" applyFont="1" applyBorder="1" applyAlignment="1">
      <alignment vertical="top"/>
    </xf>
    <xf numFmtId="0" fontId="2" fillId="0" borderId="0" xfId="2" applyFont="1"/>
    <xf numFmtId="0" fontId="2" fillId="0" borderId="0" xfId="2" applyFont="1" applyAlignment="1">
      <alignment horizontal="right" vertical="top"/>
    </xf>
    <xf numFmtId="0" fontId="5" fillId="0" borderId="0" xfId="0" applyFont="1"/>
    <xf numFmtId="0" fontId="6" fillId="0" borderId="0" xfId="0" applyFont="1"/>
    <xf numFmtId="39" fontId="6" fillId="0" borderId="0" xfId="0" applyNumberFormat="1" applyFont="1" applyBorder="1" applyAlignment="1" applyProtection="1">
      <alignment horizontal="centerContinuous" vertical="center"/>
    </xf>
    <xf numFmtId="39" fontId="7" fillId="0" borderId="0" xfId="0" applyNumberFormat="1" applyFont="1" applyBorder="1" applyProtection="1"/>
    <xf numFmtId="3" fontId="6" fillId="0" borderId="0" xfId="0" applyNumberFormat="1" applyFont="1"/>
    <xf numFmtId="0" fontId="8" fillId="0" borderId="0" xfId="0" quotePrefix="1" applyNumberFormat="1" applyFont="1" applyBorder="1" applyAlignment="1" applyProtection="1">
      <alignment horizontal="left"/>
      <protection locked="0"/>
    </xf>
    <xf numFmtId="39" fontId="9" fillId="0" borderId="0" xfId="0" applyNumberFormat="1" applyFont="1" applyBorder="1" applyAlignment="1" applyProtection="1"/>
    <xf numFmtId="3" fontId="8" fillId="0" borderId="8" xfId="0" quotePrefix="1" applyNumberFormat="1" applyFont="1" applyBorder="1" applyAlignment="1">
      <alignment horizontal="left"/>
    </xf>
    <xf numFmtId="3" fontId="6" fillId="0" borderId="9" xfId="0" applyNumberFormat="1" applyFont="1" applyBorder="1"/>
    <xf numFmtId="3" fontId="6" fillId="0" borderId="10" xfId="0" applyNumberFormat="1" applyFont="1" applyBorder="1"/>
    <xf numFmtId="3" fontId="8" fillId="0" borderId="9" xfId="0" applyNumberFormat="1" applyFont="1" applyBorder="1"/>
    <xf numFmtId="3" fontId="6" fillId="0" borderId="11" xfId="0" quotePrefix="1" applyNumberFormat="1" applyFont="1" applyBorder="1" applyAlignment="1">
      <alignment horizontal="left"/>
    </xf>
    <xf numFmtId="0" fontId="6" fillId="0" borderId="12" xfId="0" applyFont="1" applyBorder="1"/>
    <xf numFmtId="0" fontId="6" fillId="0" borderId="13" xfId="0" applyFont="1" applyBorder="1"/>
    <xf numFmtId="0" fontId="6" fillId="0" borderId="12" xfId="0" quotePrefix="1" applyFont="1" applyBorder="1" applyAlignment="1">
      <alignment horizontal="left"/>
    </xf>
    <xf numFmtId="3" fontId="9" fillId="0" borderId="14" xfId="0" applyNumberFormat="1" applyFont="1" applyFill="1" applyBorder="1" applyProtection="1">
      <protection locked="0"/>
    </xf>
    <xf numFmtId="3" fontId="6" fillId="0" borderId="15" xfId="0" quotePrefix="1" applyNumberFormat="1" applyFont="1" applyBorder="1" applyAlignment="1">
      <alignment horizontal="left"/>
    </xf>
    <xf numFmtId="0" fontId="6" fillId="0" borderId="0" xfId="0" applyFont="1" applyBorder="1"/>
    <xf numFmtId="0" fontId="6" fillId="0" borderId="16" xfId="0" applyFont="1" applyBorder="1"/>
    <xf numFmtId="0" fontId="6" fillId="0" borderId="0" xfId="0" quotePrefix="1" applyFont="1" applyBorder="1" applyAlignment="1">
      <alignment horizontal="left"/>
    </xf>
    <xf numFmtId="3" fontId="9" fillId="0" borderId="17" xfId="0" applyNumberFormat="1" applyFont="1" applyFill="1" applyBorder="1" applyProtection="1">
      <protection locked="0"/>
    </xf>
    <xf numFmtId="3" fontId="6" fillId="0" borderId="15" xfId="0" applyNumberFormat="1" applyFont="1" applyBorder="1" applyAlignment="1">
      <alignment horizontal="left"/>
    </xf>
    <xf numFmtId="3" fontId="6" fillId="0" borderId="17" xfId="0" applyNumberFormat="1" applyFont="1" applyBorder="1"/>
    <xf numFmtId="0" fontId="6" fillId="0" borderId="0" xfId="0" applyFont="1" applyBorder="1" applyAlignment="1"/>
    <xf numFmtId="17" fontId="6" fillId="0" borderId="0" xfId="0" quotePrefix="1" applyNumberFormat="1" applyFont="1" applyBorder="1" applyAlignment="1">
      <alignment horizontal="left"/>
    </xf>
    <xf numFmtId="10" fontId="9" fillId="0" borderId="17" xfId="0" applyNumberFormat="1" applyFont="1" applyFill="1" applyBorder="1" applyProtection="1">
      <protection locked="0"/>
    </xf>
    <xf numFmtId="3" fontId="6" fillId="0" borderId="0" xfId="0" applyNumberFormat="1" applyFont="1" applyBorder="1"/>
    <xf numFmtId="3" fontId="6" fillId="0" borderId="16" xfId="0" applyNumberFormat="1" applyFont="1" applyBorder="1"/>
    <xf numFmtId="3" fontId="6" fillId="0" borderId="0" xfId="0" applyNumberFormat="1" applyFont="1" applyBorder="1" applyAlignment="1">
      <alignment horizontal="left"/>
    </xf>
    <xf numFmtId="0" fontId="10" fillId="0" borderId="0" xfId="0" applyFont="1" applyBorder="1"/>
    <xf numFmtId="3" fontId="6" fillId="0" borderId="18" xfId="0" quotePrefix="1" applyNumberFormat="1" applyFont="1" applyBorder="1" applyAlignment="1">
      <alignment horizontal="left"/>
    </xf>
    <xf numFmtId="3" fontId="6" fillId="0" borderId="19" xfId="0" applyNumberFormat="1" applyFont="1" applyBorder="1"/>
    <xf numFmtId="0" fontId="6" fillId="0" borderId="19" xfId="0" applyFont="1" applyBorder="1"/>
    <xf numFmtId="0" fontId="10" fillId="0" borderId="19" xfId="0" applyFont="1" applyBorder="1"/>
    <xf numFmtId="3" fontId="9" fillId="0" borderId="20" xfId="0" applyNumberFormat="1" applyFont="1" applyBorder="1" applyProtection="1">
      <protection locked="0"/>
    </xf>
    <xf numFmtId="17" fontId="8" fillId="0" borderId="0" xfId="0" applyNumberFormat="1" applyFont="1"/>
    <xf numFmtId="0" fontId="10" fillId="0" borderId="0" xfId="0" applyFont="1"/>
    <xf numFmtId="0" fontId="8" fillId="0" borderId="0" xfId="0" applyFont="1"/>
    <xf numFmtId="3" fontId="6" fillId="0" borderId="7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3" fontId="6" fillId="0" borderId="21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0" xfId="1" applyNumberFormat="1" applyFont="1"/>
    <xf numFmtId="3" fontId="6" fillId="0" borderId="2" xfId="0" applyNumberFormat="1" applyFont="1" applyFill="1" applyBorder="1" applyAlignment="1">
      <alignment horizontal="center"/>
    </xf>
    <xf numFmtId="3" fontId="6" fillId="0" borderId="23" xfId="0" applyNumberFormat="1" applyFont="1" applyFill="1" applyBorder="1"/>
    <xf numFmtId="3" fontId="6" fillId="0" borderId="3" xfId="0" applyNumberFormat="1" applyFont="1" applyFill="1" applyBorder="1"/>
    <xf numFmtId="0" fontId="6" fillId="0" borderId="7" xfId="0" applyFont="1" applyBorder="1" applyAlignment="1">
      <alignment horizontal="center"/>
    </xf>
    <xf numFmtId="3" fontId="6" fillId="0" borderId="0" xfId="0" applyNumberFormat="1" applyFont="1" applyFill="1" applyBorder="1"/>
    <xf numFmtId="3" fontId="6" fillId="0" borderId="21" xfId="0" applyNumberFormat="1" applyFont="1" applyFill="1" applyBorder="1"/>
    <xf numFmtId="3" fontId="6" fillId="0" borderId="21" xfId="1" applyNumberFormat="1" applyFont="1" applyBorder="1"/>
    <xf numFmtId="0" fontId="6" fillId="0" borderId="4" xfId="0" applyFont="1" applyBorder="1" applyAlignment="1">
      <alignment horizontal="center"/>
    </xf>
    <xf numFmtId="3" fontId="6" fillId="0" borderId="22" xfId="1" applyNumberFormat="1" applyFont="1" applyBorder="1"/>
    <xf numFmtId="3" fontId="6" fillId="0" borderId="22" xfId="0" applyNumberFormat="1" applyFont="1" applyBorder="1"/>
    <xf numFmtId="3" fontId="6" fillId="0" borderId="5" xfId="0" applyNumberFormat="1" applyFont="1" applyBorder="1"/>
    <xf numFmtId="17" fontId="6" fillId="0" borderId="0" xfId="0" applyNumberFormat="1" applyFont="1"/>
    <xf numFmtId="17" fontId="10" fillId="0" borderId="0" xfId="0" applyNumberFormat="1" applyFont="1"/>
    <xf numFmtId="3" fontId="6" fillId="0" borderId="22" xfId="0" applyNumberFormat="1" applyFont="1" applyFill="1" applyBorder="1"/>
    <xf numFmtId="3" fontId="6" fillId="0" borderId="5" xfId="0" applyNumberFormat="1" applyFont="1" applyFill="1" applyBorder="1"/>
    <xf numFmtId="39" fontId="9" fillId="0" borderId="0" xfId="0" quotePrefix="1" applyNumberFormat="1" applyFont="1" applyBorder="1" applyAlignment="1" applyProtection="1">
      <alignment horizontal="left"/>
      <protection locked="0"/>
    </xf>
    <xf numFmtId="39" fontId="9" fillId="0" borderId="0" xfId="0" applyNumberFormat="1" applyFont="1" applyBorder="1" applyProtection="1"/>
    <xf numFmtId="39" fontId="11" fillId="0" borderId="0" xfId="0" applyNumberFormat="1" applyFont="1" applyBorder="1" applyProtection="1"/>
    <xf numFmtId="165" fontId="8" fillId="0" borderId="0" xfId="0" applyNumberFormat="1" applyFont="1" applyBorder="1" applyAlignment="1" applyProtection="1">
      <alignment horizontal="left"/>
    </xf>
    <xf numFmtId="0" fontId="6" fillId="0" borderId="0" xfId="0" quotePrefix="1" applyFont="1" applyAlignment="1">
      <alignment horizontal="left"/>
    </xf>
    <xf numFmtId="3" fontId="9" fillId="0" borderId="13" xfId="0" applyNumberFormat="1" applyFont="1" applyBorder="1" applyProtection="1">
      <protection locked="0"/>
    </xf>
    <xf numFmtId="3" fontId="9" fillId="0" borderId="16" xfId="0" applyNumberFormat="1" applyFont="1" applyBorder="1" applyProtection="1">
      <protection locked="0"/>
    </xf>
    <xf numFmtId="0" fontId="6" fillId="0" borderId="0" xfId="0" applyFont="1" applyAlignment="1"/>
    <xf numFmtId="17" fontId="6" fillId="0" borderId="0" xfId="0" quotePrefix="1" applyNumberFormat="1" applyFont="1" applyAlignment="1">
      <alignment horizontal="left"/>
    </xf>
    <xf numFmtId="10" fontId="6" fillId="0" borderId="16" xfId="0" applyNumberFormat="1" applyFont="1" applyBorder="1"/>
    <xf numFmtId="3" fontId="9" fillId="0" borderId="16" xfId="0" applyNumberFormat="1" applyFont="1" applyFill="1" applyBorder="1" applyProtection="1">
      <protection locked="0"/>
    </xf>
    <xf numFmtId="166" fontId="6" fillId="0" borderId="19" xfId="0" applyNumberFormat="1" applyFont="1" applyBorder="1"/>
    <xf numFmtId="3" fontId="6" fillId="0" borderId="24" xfId="0" applyNumberFormat="1" applyFont="1" applyBorder="1"/>
    <xf numFmtId="3" fontId="9" fillId="0" borderId="25" xfId="0" applyNumberFormat="1" applyFont="1" applyBorder="1" applyProtection="1">
      <protection locked="0"/>
    </xf>
    <xf numFmtId="0" fontId="6" fillId="0" borderId="11" xfId="0" quotePrefix="1" applyFont="1" applyBorder="1" applyAlignment="1">
      <alignment horizontal="left"/>
    </xf>
    <xf numFmtId="3" fontId="6" fillId="0" borderId="14" xfId="0" applyNumberFormat="1" applyFont="1" applyBorder="1"/>
    <xf numFmtId="0" fontId="6" fillId="0" borderId="15" xfId="0" quotePrefix="1" applyFont="1" applyBorder="1" applyAlignment="1">
      <alignment horizontal="left"/>
    </xf>
    <xf numFmtId="17" fontId="6" fillId="0" borderId="15" xfId="0" quotePrefix="1" applyNumberFormat="1" applyFont="1" applyBorder="1" applyAlignment="1">
      <alignment horizontal="left"/>
    </xf>
    <xf numFmtId="0" fontId="6" fillId="0" borderId="24" xfId="0" applyFont="1" applyBorder="1"/>
    <xf numFmtId="49" fontId="5" fillId="0" borderId="7" xfId="2" applyNumberFormat="1" applyFont="1" applyBorder="1" applyAlignment="1">
      <alignment horizontal="left" vertical="center" wrapText="1"/>
    </xf>
    <xf numFmtId="49" fontId="5" fillId="0" borderId="21" xfId="2" applyNumberFormat="1" applyFont="1" applyBorder="1" applyAlignment="1">
      <alignment horizontal="left" vertical="center" wrapText="1"/>
    </xf>
    <xf numFmtId="49" fontId="5" fillId="0" borderId="4" xfId="2" applyNumberFormat="1" applyFont="1" applyBorder="1" applyAlignment="1">
      <alignment horizontal="left" vertical="center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26" xfId="2" applyNumberFormat="1" applyFont="1" applyBorder="1" applyAlignment="1">
      <alignment horizontal="left" vertical="center"/>
    </xf>
    <xf numFmtId="49" fontId="5" fillId="0" borderId="6" xfId="2" applyNumberFormat="1" applyFont="1" applyBorder="1" applyAlignment="1">
      <alignment horizontal="left" vertical="center"/>
    </xf>
    <xf numFmtId="3" fontId="5" fillId="0" borderId="26" xfId="2" applyNumberFormat="1" applyFont="1" applyBorder="1" applyAlignment="1">
      <alignment horizontal="left" vertical="center" wrapText="1"/>
    </xf>
    <xf numFmtId="3" fontId="5" fillId="0" borderId="6" xfId="2" applyNumberFormat="1" applyFont="1" applyBorder="1" applyAlignment="1">
      <alignment horizontal="left" vertical="center" wrapText="1"/>
    </xf>
    <xf numFmtId="0" fontId="5" fillId="0" borderId="26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/>
    </xf>
    <xf numFmtId="0" fontId="3" fillId="0" borderId="23" xfId="2" applyFont="1" applyBorder="1" applyAlignment="1">
      <alignment horizontal="left" vertical="center"/>
    </xf>
    <xf numFmtId="3" fontId="6" fillId="0" borderId="27" xfId="0" applyNumberFormat="1" applyFont="1" applyFill="1" applyBorder="1" applyAlignment="1">
      <alignment horizontal="center"/>
    </xf>
    <xf numFmtId="3" fontId="6" fillId="0" borderId="28" xfId="0" applyNumberFormat="1" applyFont="1" applyFill="1" applyBorder="1" applyAlignment="1">
      <alignment horizontal="center"/>
    </xf>
    <xf numFmtId="3" fontId="6" fillId="0" borderId="29" xfId="0" applyNumberFormat="1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9</xdr:col>
          <xdr:colOff>609600</xdr:colOff>
          <xdr:row>0</xdr:row>
          <xdr:rowOff>1152525</xdr:rowOff>
        </xdr:to>
        <xdr:pic>
          <xdr:nvPicPr>
            <xdr:cNvPr id="1025" name="Picture 1"/>
            <xdr:cNvPicPr>
              <a:picLocks noChangeAspect="1" noChangeArrowheads="1"/>
              <a:extLst>
                <a:ext uri="{84589F7E-364E-4C9E-8A38-B11213B215E9}">
                  <a14:cameraTool cellRange="BDOheader!$A$1:$E$8" spid="_x0000_s10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925" y="0"/>
              <a:ext cx="5676900" cy="1152525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9</xdr:col>
          <xdr:colOff>609600</xdr:colOff>
          <xdr:row>0</xdr:row>
          <xdr:rowOff>1152525</xdr:rowOff>
        </xdr:to>
        <xdr:pic>
          <xdr:nvPicPr>
            <xdr:cNvPr id="2049" name="Picture 1"/>
            <xdr:cNvPicPr>
              <a:picLocks noChangeAspect="1" noChangeArrowheads="1"/>
              <a:extLst>
                <a:ext uri="{84589F7E-364E-4C9E-8A38-B11213B215E9}">
                  <a14:cameraTool cellRange="BDOheader!$A$1:$E$8" spid="_x0000_s20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925" y="0"/>
              <a:ext cx="5676900" cy="1152525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9</xdr:col>
          <xdr:colOff>609600</xdr:colOff>
          <xdr:row>0</xdr:row>
          <xdr:rowOff>1152525</xdr:rowOff>
        </xdr:to>
        <xdr:pic>
          <xdr:nvPicPr>
            <xdr:cNvPr id="3073" name="Picture 1"/>
            <xdr:cNvPicPr>
              <a:picLocks noChangeAspect="1" noChangeArrowheads="1"/>
              <a:extLst>
                <a:ext uri="{84589F7E-364E-4C9E-8A38-B11213B215E9}">
                  <a14:cameraTool cellRange="BDOheader!$A$1:$E$8" spid="_x0000_s30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925" y="0"/>
              <a:ext cx="5676900" cy="1152525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9</xdr:col>
          <xdr:colOff>609600</xdr:colOff>
          <xdr:row>0</xdr:row>
          <xdr:rowOff>1152525</xdr:rowOff>
        </xdr:to>
        <xdr:pic>
          <xdr:nvPicPr>
            <xdr:cNvPr id="4097" name="Picture 1"/>
            <xdr:cNvPicPr>
              <a:picLocks noChangeAspect="1" noChangeArrowheads="1"/>
              <a:extLst>
                <a:ext uri="{84589F7E-364E-4C9E-8A38-B11213B215E9}">
                  <a14:cameraTool cellRange="BDOheader!$A$1:$E$8" spid="_x0000_s41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925" y="0"/>
              <a:ext cx="5676900" cy="1152525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h01/dokumentdownload/df125bd7-ea1d-4d7f-920b-5393c60b0b53/DOCUME~1/dkhek/LOCALS~1/Temp/Amortiseret%20kostpr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Årlig tilskrivning"/>
      <sheetName val="Bemærkninger"/>
      <sheetName val="Datohjælp"/>
    </sheetNames>
    <sheetDataSet>
      <sheetData sheetId="0"/>
      <sheetData sheetId="1"/>
      <sheetData sheetId="2">
        <row r="4">
          <cell r="A4">
            <v>35795</v>
          </cell>
          <cell r="B4">
            <v>365</v>
          </cell>
        </row>
        <row r="5">
          <cell r="A5">
            <v>36160</v>
          </cell>
          <cell r="B5">
            <v>365</v>
          </cell>
        </row>
        <row r="6">
          <cell r="A6">
            <v>36525</v>
          </cell>
          <cell r="B6">
            <v>366</v>
          </cell>
        </row>
        <row r="7">
          <cell r="A7">
            <v>36891</v>
          </cell>
          <cell r="B7">
            <v>365</v>
          </cell>
        </row>
        <row r="8">
          <cell r="A8">
            <v>37256</v>
          </cell>
          <cell r="B8">
            <v>365</v>
          </cell>
        </row>
        <row r="9">
          <cell r="A9">
            <v>37621</v>
          </cell>
          <cell r="B9">
            <v>365</v>
          </cell>
        </row>
        <row r="10">
          <cell r="A10">
            <v>37986</v>
          </cell>
          <cell r="B10">
            <v>366</v>
          </cell>
        </row>
        <row r="11">
          <cell r="A11">
            <v>38352</v>
          </cell>
          <cell r="B11">
            <v>365</v>
          </cell>
        </row>
        <row r="12">
          <cell r="A12">
            <v>38717</v>
          </cell>
          <cell r="B12">
            <v>365</v>
          </cell>
        </row>
        <row r="13">
          <cell r="A13">
            <v>39082</v>
          </cell>
          <cell r="B13">
            <v>365</v>
          </cell>
        </row>
        <row r="14">
          <cell r="A14">
            <v>39447</v>
          </cell>
          <cell r="B14">
            <v>366</v>
          </cell>
        </row>
        <row r="15">
          <cell r="A15">
            <v>39813</v>
          </cell>
          <cell r="B15">
            <v>365</v>
          </cell>
        </row>
        <row r="16">
          <cell r="A16">
            <v>40178</v>
          </cell>
          <cell r="B16">
            <v>365</v>
          </cell>
        </row>
        <row r="17">
          <cell r="A17">
            <v>40543</v>
          </cell>
          <cell r="B17">
            <v>365</v>
          </cell>
        </row>
        <row r="18">
          <cell r="A18">
            <v>40908</v>
          </cell>
          <cell r="B18">
            <v>366</v>
          </cell>
        </row>
        <row r="19">
          <cell r="A19">
            <v>41274</v>
          </cell>
          <cell r="B19">
            <v>365</v>
          </cell>
        </row>
        <row r="20">
          <cell r="A20">
            <v>41639</v>
          </cell>
          <cell r="B20">
            <v>365</v>
          </cell>
        </row>
        <row r="21">
          <cell r="A21">
            <v>42004</v>
          </cell>
          <cell r="B21">
            <v>365</v>
          </cell>
        </row>
        <row r="22">
          <cell r="A22">
            <v>42369</v>
          </cell>
          <cell r="B22">
            <v>366</v>
          </cell>
        </row>
        <row r="23">
          <cell r="A23">
            <v>42735</v>
          </cell>
          <cell r="B23">
            <v>365</v>
          </cell>
        </row>
        <row r="24">
          <cell r="A24">
            <v>43100</v>
          </cell>
          <cell r="B24">
            <v>365</v>
          </cell>
        </row>
        <row r="25">
          <cell r="A25">
            <v>43465</v>
          </cell>
          <cell r="B25">
            <v>365</v>
          </cell>
        </row>
        <row r="26">
          <cell r="A26">
            <v>43830</v>
          </cell>
          <cell r="B26">
            <v>366</v>
          </cell>
        </row>
        <row r="27">
          <cell r="A27">
            <v>44196</v>
          </cell>
          <cell r="B27">
            <v>365</v>
          </cell>
        </row>
        <row r="28">
          <cell r="A28">
            <v>44561</v>
          </cell>
          <cell r="B28">
            <v>365</v>
          </cell>
        </row>
        <row r="29">
          <cell r="A29">
            <v>44926</v>
          </cell>
          <cell r="B29">
            <v>365</v>
          </cell>
        </row>
        <row r="30">
          <cell r="A30">
            <v>45291</v>
          </cell>
          <cell r="B30">
            <v>366</v>
          </cell>
        </row>
        <row r="31">
          <cell r="A31">
            <v>45657</v>
          </cell>
          <cell r="B31">
            <v>365</v>
          </cell>
        </row>
        <row r="32">
          <cell r="A32">
            <v>46022</v>
          </cell>
          <cell r="B32">
            <v>365</v>
          </cell>
        </row>
        <row r="33">
          <cell r="A33">
            <v>46387</v>
          </cell>
          <cell r="B33">
            <v>365</v>
          </cell>
        </row>
        <row r="34">
          <cell r="A34">
            <v>46752</v>
          </cell>
          <cell r="B34">
            <v>366</v>
          </cell>
        </row>
        <row r="35">
          <cell r="A35">
            <v>47118</v>
          </cell>
          <cell r="B35">
            <v>365</v>
          </cell>
        </row>
        <row r="36">
          <cell r="A36">
            <v>47483</v>
          </cell>
          <cell r="B36">
            <v>365</v>
          </cell>
        </row>
        <row r="37">
          <cell r="A37">
            <v>47848</v>
          </cell>
          <cell r="B37">
            <v>365</v>
          </cell>
        </row>
        <row r="38">
          <cell r="A38">
            <v>48213</v>
          </cell>
          <cell r="B38">
            <v>366</v>
          </cell>
        </row>
        <row r="39">
          <cell r="A39">
            <v>48579</v>
          </cell>
          <cell r="B39">
            <v>365</v>
          </cell>
        </row>
        <row r="40">
          <cell r="A40">
            <v>48944</v>
          </cell>
          <cell r="B40">
            <v>365</v>
          </cell>
        </row>
        <row r="41">
          <cell r="A41">
            <v>49309</v>
          </cell>
          <cell r="B41">
            <v>365</v>
          </cell>
        </row>
        <row r="42">
          <cell r="A42">
            <v>49674</v>
          </cell>
          <cell r="B42">
            <v>366</v>
          </cell>
        </row>
        <row r="43">
          <cell r="A43">
            <v>50040</v>
          </cell>
          <cell r="B43">
            <v>365</v>
          </cell>
        </row>
        <row r="44">
          <cell r="A44">
            <v>50405</v>
          </cell>
          <cell r="B44">
            <v>365</v>
          </cell>
        </row>
        <row r="45">
          <cell r="A45">
            <v>50770</v>
          </cell>
          <cell r="B45">
            <v>365</v>
          </cell>
        </row>
        <row r="46">
          <cell r="A46">
            <v>51135</v>
          </cell>
          <cell r="B46">
            <v>366</v>
          </cell>
        </row>
        <row r="47">
          <cell r="A47">
            <v>51501</v>
          </cell>
          <cell r="B47">
            <v>365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activeCell="B10" sqref="B10"/>
    </sheetView>
  </sheetViews>
  <sheetFormatPr defaultRowHeight="15" x14ac:dyDescent="0.25"/>
  <cols>
    <col min="1" max="1" width="10.6640625" style="6" customWidth="1"/>
    <col min="2" max="2" width="43.33203125" style="6" customWidth="1"/>
    <col min="3" max="3" width="18" style="6" bestFit="1" customWidth="1"/>
    <col min="4" max="4" width="13.83203125" style="6" bestFit="1" customWidth="1"/>
    <col min="5" max="5" width="13.33203125" style="6" bestFit="1" customWidth="1"/>
    <col min="6" max="6" width="12" style="6" customWidth="1"/>
    <col min="7" max="7" width="13.5" style="6" customWidth="1"/>
    <col min="8" max="16384" width="9.33203125" style="6"/>
  </cols>
  <sheetData>
    <row r="1" spans="1:8" ht="11.25" customHeight="1" x14ac:dyDescent="0.25">
      <c r="A1" s="1" t="s">
        <v>39</v>
      </c>
      <c r="B1" s="2" t="s">
        <v>40</v>
      </c>
      <c r="C1" s="3" t="s">
        <v>41</v>
      </c>
      <c r="D1" s="4"/>
      <c r="E1" s="5" t="s">
        <v>42</v>
      </c>
    </row>
    <row r="2" spans="1:8" ht="11.25" customHeight="1" thickBot="1" x14ac:dyDescent="0.3">
      <c r="A2" s="102"/>
      <c r="B2" s="104"/>
      <c r="C2" s="7" t="s">
        <v>43</v>
      </c>
      <c r="D2" s="8"/>
      <c r="E2" s="100"/>
    </row>
    <row r="3" spans="1:8" ht="11.25" customHeight="1" thickBot="1" x14ac:dyDescent="0.3">
      <c r="A3" s="102"/>
      <c r="B3" s="104"/>
      <c r="C3" s="3" t="s">
        <v>44</v>
      </c>
      <c r="D3" s="4"/>
      <c r="E3" s="100"/>
    </row>
    <row r="4" spans="1:8" ht="11.25" customHeight="1" thickBot="1" x14ac:dyDescent="0.3">
      <c r="A4" s="103"/>
      <c r="B4" s="105"/>
      <c r="C4" s="7" t="s">
        <v>43</v>
      </c>
      <c r="D4" s="8"/>
      <c r="E4" s="101"/>
      <c r="H4" s="9" t="s">
        <v>45</v>
      </c>
    </row>
    <row r="5" spans="1:8" ht="11.25" customHeight="1" thickBot="1" x14ac:dyDescent="0.3">
      <c r="A5" s="106" t="s">
        <v>46</v>
      </c>
      <c r="B5" s="107"/>
      <c r="C5" s="3" t="s">
        <v>47</v>
      </c>
      <c r="D5" s="10"/>
      <c r="E5" s="5" t="s">
        <v>48</v>
      </c>
      <c r="H5" s="11"/>
    </row>
    <row r="6" spans="1:8" ht="11.25" customHeight="1" thickBot="1" x14ac:dyDescent="0.3">
      <c r="A6" s="96"/>
      <c r="B6" s="97"/>
      <c r="C6" s="7" t="s">
        <v>43</v>
      </c>
      <c r="D6" s="8"/>
      <c r="E6" s="100"/>
    </row>
    <row r="7" spans="1:8" ht="11.25" customHeight="1" x14ac:dyDescent="0.25">
      <c r="A7" s="96"/>
      <c r="B7" s="97"/>
      <c r="C7" s="12" t="s">
        <v>49</v>
      </c>
      <c r="D7" s="4"/>
      <c r="E7" s="100"/>
    </row>
    <row r="8" spans="1:8" ht="11.25" customHeight="1" thickBot="1" x14ac:dyDescent="0.3">
      <c r="A8" s="98"/>
      <c r="B8" s="99"/>
      <c r="C8" s="7" t="s">
        <v>43</v>
      </c>
      <c r="D8" s="8"/>
      <c r="E8" s="101"/>
    </row>
    <row r="14" spans="1:8" x14ac:dyDescent="0.25">
      <c r="A14" s="6" t="s">
        <v>50</v>
      </c>
    </row>
    <row r="15" spans="1:8" x14ac:dyDescent="0.25">
      <c r="A15" s="13" t="s">
        <v>51</v>
      </c>
      <c r="B15" s="13" t="s">
        <v>52</v>
      </c>
      <c r="C15" s="14" t="s">
        <v>53</v>
      </c>
      <c r="D15" s="14" t="s">
        <v>54</v>
      </c>
      <c r="E15" s="14" t="s">
        <v>55</v>
      </c>
    </row>
    <row r="16" spans="1:8" x14ac:dyDescent="0.25">
      <c r="A16" s="6" t="s">
        <v>56</v>
      </c>
      <c r="B16" s="6" t="s">
        <v>42</v>
      </c>
      <c r="C16" s="6">
        <v>40</v>
      </c>
      <c r="E16" s="6">
        <v>0</v>
      </c>
    </row>
    <row r="17" spans="1:5" ht="15.75" x14ac:dyDescent="0.25">
      <c r="A17" s="6" t="s">
        <v>57</v>
      </c>
      <c r="B17" s="6" t="s">
        <v>58</v>
      </c>
      <c r="C17" s="6">
        <v>40</v>
      </c>
      <c r="D17" s="15" t="s">
        <v>63</v>
      </c>
      <c r="E17" s="6">
        <v>1</v>
      </c>
    </row>
    <row r="18" spans="1:5" x14ac:dyDescent="0.25">
      <c r="A18" s="6" t="s">
        <v>50</v>
      </c>
    </row>
    <row r="19" spans="1:5" x14ac:dyDescent="0.25">
      <c r="A19" s="6" t="s">
        <v>59</v>
      </c>
      <c r="B19" s="6" t="s">
        <v>60</v>
      </c>
    </row>
    <row r="20" spans="1:5" x14ac:dyDescent="0.25">
      <c r="A20" s="6" t="s">
        <v>61</v>
      </c>
      <c r="B20" s="6" t="s">
        <v>47</v>
      </c>
    </row>
    <row r="21" spans="1:5" x14ac:dyDescent="0.25">
      <c r="A21" s="6" t="s">
        <v>62</v>
      </c>
      <c r="B21" s="6" t="s">
        <v>49</v>
      </c>
    </row>
  </sheetData>
  <sheetProtection password="E50E" sheet="1" objects="1" scenarios="1"/>
  <mergeCells count="6">
    <mergeCell ref="A6:B8"/>
    <mergeCell ref="E6:E8"/>
    <mergeCell ref="A2:A4"/>
    <mergeCell ref="B2:B4"/>
    <mergeCell ref="E2:E4"/>
    <mergeCell ref="A5:B5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86"/>
  <sheetViews>
    <sheetView tabSelected="1" workbookViewId="0"/>
  </sheetViews>
  <sheetFormatPr defaultColWidth="0" defaultRowHeight="15" zeroHeight="1" x14ac:dyDescent="0.35"/>
  <cols>
    <col min="1" max="1" width="2.83203125" style="16" customWidth="1"/>
    <col min="2" max="2" width="8.83203125" style="73" customWidth="1"/>
    <col min="3" max="6" width="11.83203125" style="16" customWidth="1"/>
    <col min="7" max="7" width="8.83203125" style="16" customWidth="1"/>
    <col min="8" max="10" width="11.83203125" style="16" customWidth="1"/>
    <col min="11" max="11" width="2.83203125" style="16" customWidth="1"/>
    <col min="12" max="16384" width="0" style="16" hidden="1"/>
  </cols>
  <sheetData>
    <row r="1" spans="2:10" s="19" customFormat="1" ht="96.75" customHeight="1" x14ac:dyDescent="0.35">
      <c r="B1" s="16"/>
      <c r="C1" s="17"/>
      <c r="D1" s="17"/>
      <c r="E1" s="18"/>
    </row>
    <row r="2" spans="2:10" s="19" customFormat="1" x14ac:dyDescent="0.35">
      <c r="B2" s="20" t="s">
        <v>36</v>
      </c>
      <c r="C2" s="21"/>
      <c r="D2" s="21"/>
      <c r="E2" s="21"/>
    </row>
    <row r="3" spans="2:10" s="19" customFormat="1" ht="9.9499999999999993" customHeight="1" x14ac:dyDescent="0.35"/>
    <row r="4" spans="2:10" s="19" customFormat="1" x14ac:dyDescent="0.35">
      <c r="B4" s="22" t="s">
        <v>2</v>
      </c>
      <c r="C4" s="23"/>
      <c r="D4" s="23"/>
      <c r="E4" s="24"/>
      <c r="F4" s="25" t="s">
        <v>3</v>
      </c>
      <c r="G4" s="23"/>
      <c r="H4" s="23"/>
      <c r="I4" s="23"/>
      <c r="J4" s="24"/>
    </row>
    <row r="5" spans="2:10" x14ac:dyDescent="0.35">
      <c r="B5" s="26" t="s">
        <v>4</v>
      </c>
      <c r="C5" s="27"/>
      <c r="D5" s="27"/>
      <c r="E5" s="28"/>
      <c r="F5" s="29" t="s">
        <v>8</v>
      </c>
      <c r="G5" s="27"/>
      <c r="H5" s="27"/>
      <c r="I5" s="27"/>
      <c r="J5" s="30">
        <v>400000</v>
      </c>
    </row>
    <row r="6" spans="2:10" x14ac:dyDescent="0.35">
      <c r="B6" s="31" t="s">
        <v>22</v>
      </c>
      <c r="C6" s="32"/>
      <c r="D6" s="32"/>
      <c r="E6" s="33"/>
      <c r="F6" s="34" t="s">
        <v>24</v>
      </c>
      <c r="G6" s="32"/>
      <c r="H6" s="32"/>
      <c r="I6" s="32"/>
      <c r="J6" s="35">
        <v>50000</v>
      </c>
    </row>
    <row r="7" spans="2:10" x14ac:dyDescent="0.35">
      <c r="B7" s="36" t="s">
        <v>23</v>
      </c>
      <c r="C7" s="32"/>
      <c r="D7" s="32"/>
      <c r="E7" s="33"/>
      <c r="F7" s="34" t="s">
        <v>9</v>
      </c>
      <c r="G7" s="32"/>
      <c r="H7" s="32"/>
      <c r="I7" s="32"/>
      <c r="J7" s="35">
        <v>36</v>
      </c>
    </row>
    <row r="8" spans="2:10" x14ac:dyDescent="0.35">
      <c r="B8" s="31" t="s">
        <v>32</v>
      </c>
      <c r="C8" s="32"/>
      <c r="D8" s="32"/>
      <c r="E8" s="33"/>
      <c r="F8" s="34" t="s">
        <v>10</v>
      </c>
      <c r="G8" s="32"/>
      <c r="H8" s="32"/>
      <c r="I8" s="32"/>
      <c r="J8" s="35">
        <v>4</v>
      </c>
    </row>
    <row r="9" spans="2:10" x14ac:dyDescent="0.35">
      <c r="B9" s="31" t="s">
        <v>31</v>
      </c>
      <c r="C9" s="32"/>
      <c r="D9" s="32"/>
      <c r="E9" s="33"/>
      <c r="F9" s="34" t="s">
        <v>34</v>
      </c>
      <c r="G9" s="32"/>
      <c r="H9" s="32"/>
      <c r="I9" s="32"/>
      <c r="J9" s="37">
        <f>PMT(J12/J8,J7,-J5+J6,J11,J10)</f>
        <v>12077.45165520746</v>
      </c>
    </row>
    <row r="10" spans="2:10" x14ac:dyDescent="0.35">
      <c r="B10" s="31" t="s">
        <v>26</v>
      </c>
      <c r="C10" s="32"/>
      <c r="D10" s="32"/>
      <c r="E10" s="33"/>
      <c r="F10" s="34" t="s">
        <v>30</v>
      </c>
      <c r="G10" s="32"/>
      <c r="H10" s="38"/>
      <c r="I10" s="32"/>
      <c r="J10" s="35">
        <v>0</v>
      </c>
    </row>
    <row r="11" spans="2:10" x14ac:dyDescent="0.35">
      <c r="B11" s="31" t="s">
        <v>27</v>
      </c>
      <c r="C11" s="32"/>
      <c r="D11" s="32"/>
      <c r="E11" s="33"/>
      <c r="F11" s="39" t="s">
        <v>11</v>
      </c>
      <c r="G11" s="32"/>
      <c r="H11" s="32"/>
      <c r="I11" s="32"/>
      <c r="J11" s="35">
        <v>2500</v>
      </c>
    </row>
    <row r="12" spans="2:10" x14ac:dyDescent="0.35">
      <c r="B12" s="36" t="s">
        <v>28</v>
      </c>
      <c r="C12" s="32"/>
      <c r="D12" s="32"/>
      <c r="E12" s="33"/>
      <c r="F12" s="39" t="s">
        <v>35</v>
      </c>
      <c r="G12" s="32"/>
      <c r="H12" s="32"/>
      <c r="I12" s="32"/>
      <c r="J12" s="40">
        <v>0.05</v>
      </c>
    </row>
    <row r="13" spans="2:10" ht="12.75" customHeight="1" x14ac:dyDescent="0.35">
      <c r="B13" s="31" t="s">
        <v>29</v>
      </c>
      <c r="C13" s="41"/>
      <c r="D13" s="41"/>
      <c r="E13" s="42"/>
      <c r="F13" s="43" t="s">
        <v>25</v>
      </c>
      <c r="G13" s="32"/>
      <c r="H13" s="44"/>
      <c r="I13" s="32"/>
      <c r="J13" s="35">
        <v>60</v>
      </c>
    </row>
    <row r="14" spans="2:10" ht="12.75" customHeight="1" x14ac:dyDescent="0.35">
      <c r="B14" s="45"/>
      <c r="C14" s="46"/>
      <c r="D14" s="46"/>
      <c r="E14" s="46"/>
      <c r="F14" s="45" t="s">
        <v>14</v>
      </c>
      <c r="G14" s="47"/>
      <c r="H14" s="48"/>
      <c r="I14" s="47"/>
      <c r="J14" s="49">
        <v>10000</v>
      </c>
    </row>
    <row r="15" spans="2:10" ht="9.9499999999999993" customHeight="1" thickBot="1" x14ac:dyDescent="0.4">
      <c r="B15" s="50"/>
      <c r="C15" s="19"/>
      <c r="D15" s="51"/>
      <c r="E15" s="52"/>
    </row>
    <row r="16" spans="2:10" ht="15.75" thickBot="1" x14ac:dyDescent="0.4">
      <c r="B16" s="108" t="s">
        <v>12</v>
      </c>
      <c r="C16" s="109"/>
      <c r="D16" s="109"/>
      <c r="E16" s="109"/>
      <c r="F16" s="110"/>
      <c r="G16" s="108" t="s">
        <v>13</v>
      </c>
      <c r="H16" s="109"/>
      <c r="I16" s="109"/>
      <c r="J16" s="110"/>
    </row>
    <row r="17" spans="2:10" x14ac:dyDescent="0.35">
      <c r="B17" s="53" t="s">
        <v>6</v>
      </c>
      <c r="C17" s="54"/>
      <c r="D17" s="55"/>
      <c r="E17" s="54"/>
      <c r="F17" s="56"/>
      <c r="G17" s="53"/>
      <c r="H17" s="54" t="s">
        <v>16</v>
      </c>
      <c r="I17" s="54" t="s">
        <v>20</v>
      </c>
      <c r="J17" s="56" t="s">
        <v>16</v>
      </c>
    </row>
    <row r="18" spans="2:10" ht="15.75" thickBot="1" x14ac:dyDescent="0.4">
      <c r="B18" s="57" t="s">
        <v>15</v>
      </c>
      <c r="C18" s="58" t="s">
        <v>0</v>
      </c>
      <c r="D18" s="58" t="s">
        <v>6</v>
      </c>
      <c r="E18" s="58" t="s">
        <v>5</v>
      </c>
      <c r="F18" s="59" t="s">
        <v>7</v>
      </c>
      <c r="G18" s="57" t="s">
        <v>21</v>
      </c>
      <c r="H18" s="58" t="s">
        <v>17</v>
      </c>
      <c r="I18" s="58" t="s">
        <v>19</v>
      </c>
      <c r="J18" s="59" t="s">
        <v>18</v>
      </c>
    </row>
    <row r="19" spans="2:10" x14ac:dyDescent="0.35">
      <c r="B19" s="60">
        <v>1</v>
      </c>
      <c r="C19" s="61">
        <f>+J5-J6</f>
        <v>350000</v>
      </c>
      <c r="D19" s="61">
        <f>+J9</f>
        <v>12077.45165520746</v>
      </c>
      <c r="E19" s="61">
        <f>IF(J$10=0,C19*J$12/J$8,(C19-D19)*J$12/J$8)</f>
        <v>4375</v>
      </c>
      <c r="F19" s="61">
        <f t="shared" ref="F19:F55" si="0">+D19-E19</f>
        <v>7702.4516552074601</v>
      </c>
      <c r="G19" s="62">
        <v>1</v>
      </c>
      <c r="H19" s="63">
        <f>+J5</f>
        <v>400000</v>
      </c>
      <c r="I19" s="63">
        <f>(J5-J14)/J13</f>
        <v>6500</v>
      </c>
      <c r="J19" s="64">
        <f>+H19-I19</f>
        <v>393500</v>
      </c>
    </row>
    <row r="20" spans="2:10" x14ac:dyDescent="0.35">
      <c r="B20" s="65">
        <v>2</v>
      </c>
      <c r="C20" s="61">
        <f t="shared" ref="C20:C56" si="1">+C19-F19</f>
        <v>342297.54834479257</v>
      </c>
      <c r="D20" s="61">
        <f>+D19</f>
        <v>12077.45165520746</v>
      </c>
      <c r="E20" s="61">
        <f t="shared" ref="E20:E55" si="2">IF(J$10=0,C20*J$12/J$8,(C20-D20)*J$12/J$8)</f>
        <v>4278.7193543099074</v>
      </c>
      <c r="F20" s="61">
        <f t="shared" si="0"/>
        <v>7798.7323008975527</v>
      </c>
      <c r="G20" s="53">
        <f>+G19+1</f>
        <v>2</v>
      </c>
      <c r="H20" s="66">
        <f>+J19</f>
        <v>393500</v>
      </c>
      <c r="I20" s="66">
        <f>+I19</f>
        <v>6500</v>
      </c>
      <c r="J20" s="67">
        <f>+H20-I20</f>
        <v>387000</v>
      </c>
    </row>
    <row r="21" spans="2:10" x14ac:dyDescent="0.35">
      <c r="B21" s="65">
        <v>3</v>
      </c>
      <c r="C21" s="61">
        <f t="shared" si="1"/>
        <v>334498.81604389503</v>
      </c>
      <c r="D21" s="61">
        <f t="shared" ref="D21:D55" si="3">+D20</f>
        <v>12077.45165520746</v>
      </c>
      <c r="E21" s="61">
        <f t="shared" si="2"/>
        <v>4181.2352005486882</v>
      </c>
      <c r="F21" s="61">
        <f t="shared" si="0"/>
        <v>7896.2164546587719</v>
      </c>
      <c r="G21" s="53">
        <f t="shared" ref="G21:G79" si="4">+G20+1</f>
        <v>3</v>
      </c>
      <c r="H21" s="66">
        <f t="shared" ref="H21:H79" si="5">+J20</f>
        <v>387000</v>
      </c>
      <c r="I21" s="66">
        <f t="shared" ref="I21:I79" si="6">+I20</f>
        <v>6500</v>
      </c>
      <c r="J21" s="67">
        <f t="shared" ref="J21:J79" si="7">+H21-I21</f>
        <v>380500</v>
      </c>
    </row>
    <row r="22" spans="2:10" x14ac:dyDescent="0.35">
      <c r="B22" s="65">
        <v>4</v>
      </c>
      <c r="C22" s="61">
        <f t="shared" si="1"/>
        <v>326602.59958923626</v>
      </c>
      <c r="D22" s="61">
        <f t="shared" si="3"/>
        <v>12077.45165520746</v>
      </c>
      <c r="E22" s="61">
        <f t="shared" si="2"/>
        <v>4082.5324948654534</v>
      </c>
      <c r="F22" s="61">
        <f t="shared" si="0"/>
        <v>7994.9191603420068</v>
      </c>
      <c r="G22" s="53">
        <f t="shared" si="4"/>
        <v>4</v>
      </c>
      <c r="H22" s="66">
        <f t="shared" si="5"/>
        <v>380500</v>
      </c>
      <c r="I22" s="66">
        <f t="shared" si="6"/>
        <v>6500</v>
      </c>
      <c r="J22" s="67">
        <f t="shared" si="7"/>
        <v>374000</v>
      </c>
    </row>
    <row r="23" spans="2:10" x14ac:dyDescent="0.35">
      <c r="B23" s="65">
        <v>5</v>
      </c>
      <c r="C23" s="61">
        <f t="shared" si="1"/>
        <v>318607.68042889424</v>
      </c>
      <c r="D23" s="61">
        <f t="shared" si="3"/>
        <v>12077.45165520746</v>
      </c>
      <c r="E23" s="61">
        <f t="shared" si="2"/>
        <v>3982.596005361178</v>
      </c>
      <c r="F23" s="61">
        <f t="shared" si="0"/>
        <v>8094.8556498462822</v>
      </c>
      <c r="G23" s="53">
        <f t="shared" si="4"/>
        <v>5</v>
      </c>
      <c r="H23" s="66">
        <f t="shared" si="5"/>
        <v>374000</v>
      </c>
      <c r="I23" s="66">
        <f t="shared" si="6"/>
        <v>6500</v>
      </c>
      <c r="J23" s="67">
        <f t="shared" si="7"/>
        <v>367500</v>
      </c>
    </row>
    <row r="24" spans="2:10" x14ac:dyDescent="0.35">
      <c r="B24" s="65">
        <v>6</v>
      </c>
      <c r="C24" s="61">
        <f t="shared" si="1"/>
        <v>310512.82477904798</v>
      </c>
      <c r="D24" s="61">
        <f t="shared" si="3"/>
        <v>12077.45165520746</v>
      </c>
      <c r="E24" s="61">
        <f t="shared" si="2"/>
        <v>3881.4103097380998</v>
      </c>
      <c r="F24" s="61">
        <f t="shared" si="0"/>
        <v>8196.0413454693607</v>
      </c>
      <c r="G24" s="53">
        <f t="shared" si="4"/>
        <v>6</v>
      </c>
      <c r="H24" s="66">
        <f t="shared" si="5"/>
        <v>367500</v>
      </c>
      <c r="I24" s="66">
        <f t="shared" si="6"/>
        <v>6500</v>
      </c>
      <c r="J24" s="67">
        <f t="shared" si="7"/>
        <v>361000</v>
      </c>
    </row>
    <row r="25" spans="2:10" x14ac:dyDescent="0.35">
      <c r="B25" s="65">
        <v>7</v>
      </c>
      <c r="C25" s="61">
        <f t="shared" si="1"/>
        <v>302316.78343357862</v>
      </c>
      <c r="D25" s="61">
        <f t="shared" si="3"/>
        <v>12077.45165520746</v>
      </c>
      <c r="E25" s="61">
        <f t="shared" si="2"/>
        <v>3778.959792919733</v>
      </c>
      <c r="F25" s="61">
        <f t="shared" si="0"/>
        <v>8298.4918622877267</v>
      </c>
      <c r="G25" s="53">
        <f t="shared" si="4"/>
        <v>7</v>
      </c>
      <c r="H25" s="66">
        <f t="shared" si="5"/>
        <v>361000</v>
      </c>
      <c r="I25" s="66">
        <f t="shared" si="6"/>
        <v>6500</v>
      </c>
      <c r="J25" s="67">
        <f t="shared" si="7"/>
        <v>354500</v>
      </c>
    </row>
    <row r="26" spans="2:10" x14ac:dyDescent="0.35">
      <c r="B26" s="65">
        <v>8</v>
      </c>
      <c r="C26" s="61">
        <f t="shared" si="1"/>
        <v>294018.29157129087</v>
      </c>
      <c r="D26" s="61">
        <f t="shared" si="3"/>
        <v>12077.45165520746</v>
      </c>
      <c r="E26" s="61">
        <f t="shared" si="2"/>
        <v>3675.2286446411363</v>
      </c>
      <c r="F26" s="61">
        <f t="shared" si="0"/>
        <v>8402.2230105663239</v>
      </c>
      <c r="G26" s="53">
        <f t="shared" si="4"/>
        <v>8</v>
      </c>
      <c r="H26" s="66">
        <f t="shared" si="5"/>
        <v>354500</v>
      </c>
      <c r="I26" s="66">
        <f t="shared" si="6"/>
        <v>6500</v>
      </c>
      <c r="J26" s="67">
        <f t="shared" si="7"/>
        <v>348000</v>
      </c>
    </row>
    <row r="27" spans="2:10" x14ac:dyDescent="0.35">
      <c r="B27" s="65">
        <v>9</v>
      </c>
      <c r="C27" s="61">
        <f t="shared" si="1"/>
        <v>285616.06856072455</v>
      </c>
      <c r="D27" s="61">
        <f t="shared" si="3"/>
        <v>12077.45165520746</v>
      </c>
      <c r="E27" s="61">
        <f t="shared" si="2"/>
        <v>3570.200857009057</v>
      </c>
      <c r="F27" s="61">
        <f t="shared" si="0"/>
        <v>8507.2507981984036</v>
      </c>
      <c r="G27" s="53">
        <f t="shared" si="4"/>
        <v>9</v>
      </c>
      <c r="H27" s="66">
        <f t="shared" si="5"/>
        <v>348000</v>
      </c>
      <c r="I27" s="66">
        <f t="shared" si="6"/>
        <v>6500</v>
      </c>
      <c r="J27" s="67">
        <f t="shared" si="7"/>
        <v>341500</v>
      </c>
    </row>
    <row r="28" spans="2:10" x14ac:dyDescent="0.35">
      <c r="B28" s="65">
        <v>10</v>
      </c>
      <c r="C28" s="61">
        <f t="shared" si="1"/>
        <v>277108.81776252616</v>
      </c>
      <c r="D28" s="61">
        <f t="shared" si="3"/>
        <v>12077.45165520746</v>
      </c>
      <c r="E28" s="61">
        <f t="shared" si="2"/>
        <v>3463.860222031577</v>
      </c>
      <c r="F28" s="61">
        <f t="shared" si="0"/>
        <v>8613.5914331758831</v>
      </c>
      <c r="G28" s="53">
        <f t="shared" si="4"/>
        <v>10</v>
      </c>
      <c r="H28" s="66">
        <f t="shared" si="5"/>
        <v>341500</v>
      </c>
      <c r="I28" s="66">
        <f t="shared" si="6"/>
        <v>6500</v>
      </c>
      <c r="J28" s="67">
        <f t="shared" si="7"/>
        <v>335000</v>
      </c>
    </row>
    <row r="29" spans="2:10" x14ac:dyDescent="0.35">
      <c r="B29" s="65">
        <v>11</v>
      </c>
      <c r="C29" s="61">
        <f t="shared" si="1"/>
        <v>268495.22632935026</v>
      </c>
      <c r="D29" s="61">
        <f t="shared" si="3"/>
        <v>12077.45165520746</v>
      </c>
      <c r="E29" s="61">
        <f t="shared" si="2"/>
        <v>3356.1903291168783</v>
      </c>
      <c r="F29" s="61">
        <f t="shared" si="0"/>
        <v>8721.2613260905819</v>
      </c>
      <c r="G29" s="53">
        <f t="shared" si="4"/>
        <v>11</v>
      </c>
      <c r="H29" s="66">
        <f t="shared" si="5"/>
        <v>335000</v>
      </c>
      <c r="I29" s="66">
        <f t="shared" si="6"/>
        <v>6500</v>
      </c>
      <c r="J29" s="67">
        <f t="shared" si="7"/>
        <v>328500</v>
      </c>
    </row>
    <row r="30" spans="2:10" x14ac:dyDescent="0.35">
      <c r="B30" s="65">
        <v>12</v>
      </c>
      <c r="C30" s="61">
        <f t="shared" si="1"/>
        <v>259773.96500325968</v>
      </c>
      <c r="D30" s="61">
        <f t="shared" si="3"/>
        <v>12077.45165520746</v>
      </c>
      <c r="E30" s="61">
        <f t="shared" si="2"/>
        <v>3247.1745625407461</v>
      </c>
      <c r="F30" s="61">
        <f t="shared" si="0"/>
        <v>8830.2770926667145</v>
      </c>
      <c r="G30" s="53">
        <f t="shared" si="4"/>
        <v>12</v>
      </c>
      <c r="H30" s="66">
        <f t="shared" si="5"/>
        <v>328500</v>
      </c>
      <c r="I30" s="66">
        <f t="shared" si="6"/>
        <v>6500</v>
      </c>
      <c r="J30" s="67">
        <f t="shared" si="7"/>
        <v>322000</v>
      </c>
    </row>
    <row r="31" spans="2:10" x14ac:dyDescent="0.35">
      <c r="B31" s="65">
        <v>13</v>
      </c>
      <c r="C31" s="61">
        <f t="shared" si="1"/>
        <v>250943.68791059297</v>
      </c>
      <c r="D31" s="61">
        <f t="shared" si="3"/>
        <v>12077.45165520746</v>
      </c>
      <c r="E31" s="61">
        <f t="shared" si="2"/>
        <v>3136.7960988824125</v>
      </c>
      <c r="F31" s="61">
        <f t="shared" si="0"/>
        <v>8940.6555563250477</v>
      </c>
      <c r="G31" s="53">
        <f t="shared" si="4"/>
        <v>13</v>
      </c>
      <c r="H31" s="66">
        <f t="shared" si="5"/>
        <v>322000</v>
      </c>
      <c r="I31" s="66">
        <f t="shared" si="6"/>
        <v>6500</v>
      </c>
      <c r="J31" s="67">
        <f t="shared" si="7"/>
        <v>315500</v>
      </c>
    </row>
    <row r="32" spans="2:10" x14ac:dyDescent="0.35">
      <c r="B32" s="65">
        <v>14</v>
      </c>
      <c r="C32" s="61">
        <f t="shared" si="1"/>
        <v>242003.03235426793</v>
      </c>
      <c r="D32" s="61">
        <f t="shared" si="3"/>
        <v>12077.45165520746</v>
      </c>
      <c r="E32" s="61">
        <f t="shared" si="2"/>
        <v>3025.0379044283491</v>
      </c>
      <c r="F32" s="61">
        <f t="shared" si="0"/>
        <v>9052.4137507791111</v>
      </c>
      <c r="G32" s="53">
        <f t="shared" si="4"/>
        <v>14</v>
      </c>
      <c r="H32" s="66">
        <f t="shared" si="5"/>
        <v>315500</v>
      </c>
      <c r="I32" s="66">
        <f t="shared" si="6"/>
        <v>6500</v>
      </c>
      <c r="J32" s="67">
        <f t="shared" si="7"/>
        <v>309000</v>
      </c>
    </row>
    <row r="33" spans="2:10" x14ac:dyDescent="0.35">
      <c r="B33" s="65">
        <v>15</v>
      </c>
      <c r="C33" s="61">
        <f t="shared" si="1"/>
        <v>232950.61860348881</v>
      </c>
      <c r="D33" s="61">
        <f t="shared" si="3"/>
        <v>12077.45165520746</v>
      </c>
      <c r="E33" s="61">
        <f t="shared" si="2"/>
        <v>2911.8827325436105</v>
      </c>
      <c r="F33" s="61">
        <f t="shared" si="0"/>
        <v>9165.5689226638497</v>
      </c>
      <c r="G33" s="53">
        <f t="shared" si="4"/>
        <v>15</v>
      </c>
      <c r="H33" s="66">
        <f t="shared" si="5"/>
        <v>309000</v>
      </c>
      <c r="I33" s="66">
        <f t="shared" si="6"/>
        <v>6500</v>
      </c>
      <c r="J33" s="67">
        <f t="shared" si="7"/>
        <v>302500</v>
      </c>
    </row>
    <row r="34" spans="2:10" x14ac:dyDescent="0.35">
      <c r="B34" s="65">
        <v>16</v>
      </c>
      <c r="C34" s="61">
        <f t="shared" si="1"/>
        <v>223785.04968082497</v>
      </c>
      <c r="D34" s="61">
        <f t="shared" si="3"/>
        <v>12077.45165520746</v>
      </c>
      <c r="E34" s="61">
        <f t="shared" si="2"/>
        <v>2797.3131210103124</v>
      </c>
      <c r="F34" s="61">
        <f t="shared" si="0"/>
        <v>9280.1385341971472</v>
      </c>
      <c r="G34" s="53">
        <f t="shared" si="4"/>
        <v>16</v>
      </c>
      <c r="H34" s="66">
        <f t="shared" si="5"/>
        <v>302500</v>
      </c>
      <c r="I34" s="66">
        <f t="shared" si="6"/>
        <v>6500</v>
      </c>
      <c r="J34" s="67">
        <f t="shared" si="7"/>
        <v>296000</v>
      </c>
    </row>
    <row r="35" spans="2:10" x14ac:dyDescent="0.35">
      <c r="B35" s="65">
        <v>17</v>
      </c>
      <c r="C35" s="61">
        <f t="shared" si="1"/>
        <v>214504.91114662783</v>
      </c>
      <c r="D35" s="61">
        <f t="shared" si="3"/>
        <v>12077.45165520746</v>
      </c>
      <c r="E35" s="61">
        <f t="shared" si="2"/>
        <v>2681.3113893328482</v>
      </c>
      <c r="F35" s="61">
        <f t="shared" si="0"/>
        <v>9396.1402658746119</v>
      </c>
      <c r="G35" s="53">
        <f t="shared" si="4"/>
        <v>17</v>
      </c>
      <c r="H35" s="66">
        <f t="shared" si="5"/>
        <v>296000</v>
      </c>
      <c r="I35" s="66">
        <f t="shared" si="6"/>
        <v>6500</v>
      </c>
      <c r="J35" s="67">
        <f t="shared" si="7"/>
        <v>289500</v>
      </c>
    </row>
    <row r="36" spans="2:10" x14ac:dyDescent="0.35">
      <c r="B36" s="65">
        <v>18</v>
      </c>
      <c r="C36" s="61">
        <f t="shared" si="1"/>
        <v>205108.7708807532</v>
      </c>
      <c r="D36" s="61">
        <f t="shared" si="3"/>
        <v>12077.45165520746</v>
      </c>
      <c r="E36" s="61">
        <f t="shared" si="2"/>
        <v>2563.8596360094152</v>
      </c>
      <c r="F36" s="61">
        <f t="shared" si="0"/>
        <v>9513.592019198044</v>
      </c>
      <c r="G36" s="53">
        <f t="shared" si="4"/>
        <v>18</v>
      </c>
      <c r="H36" s="66">
        <f t="shared" si="5"/>
        <v>289500</v>
      </c>
      <c r="I36" s="66">
        <f t="shared" si="6"/>
        <v>6500</v>
      </c>
      <c r="J36" s="67">
        <f t="shared" si="7"/>
        <v>283000</v>
      </c>
    </row>
    <row r="37" spans="2:10" x14ac:dyDescent="0.35">
      <c r="B37" s="65">
        <v>19</v>
      </c>
      <c r="C37" s="61">
        <f t="shared" si="1"/>
        <v>195595.17886155515</v>
      </c>
      <c r="D37" s="61">
        <f t="shared" si="3"/>
        <v>12077.45165520746</v>
      </c>
      <c r="E37" s="61">
        <f t="shared" si="2"/>
        <v>2444.9397357694393</v>
      </c>
      <c r="F37" s="61">
        <f t="shared" si="0"/>
        <v>9632.5119194380204</v>
      </c>
      <c r="G37" s="53">
        <f t="shared" si="4"/>
        <v>19</v>
      </c>
      <c r="H37" s="66">
        <f t="shared" si="5"/>
        <v>283000</v>
      </c>
      <c r="I37" s="66">
        <f t="shared" si="6"/>
        <v>6500</v>
      </c>
      <c r="J37" s="67">
        <f t="shared" si="7"/>
        <v>276500</v>
      </c>
    </row>
    <row r="38" spans="2:10" x14ac:dyDescent="0.35">
      <c r="B38" s="65">
        <v>20</v>
      </c>
      <c r="C38" s="61">
        <f t="shared" si="1"/>
        <v>185962.66694211712</v>
      </c>
      <c r="D38" s="61">
        <f t="shared" si="3"/>
        <v>12077.45165520746</v>
      </c>
      <c r="E38" s="61">
        <f t="shared" si="2"/>
        <v>2324.5333367764642</v>
      </c>
      <c r="F38" s="61">
        <f t="shared" si="0"/>
        <v>9752.918318430995</v>
      </c>
      <c r="G38" s="53">
        <f t="shared" si="4"/>
        <v>20</v>
      </c>
      <c r="H38" s="66">
        <f t="shared" si="5"/>
        <v>276500</v>
      </c>
      <c r="I38" s="66">
        <f t="shared" si="6"/>
        <v>6500</v>
      </c>
      <c r="J38" s="67">
        <f t="shared" si="7"/>
        <v>270000</v>
      </c>
    </row>
    <row r="39" spans="2:10" x14ac:dyDescent="0.35">
      <c r="B39" s="65">
        <v>21</v>
      </c>
      <c r="C39" s="61">
        <f t="shared" si="1"/>
        <v>176209.74862368614</v>
      </c>
      <c r="D39" s="61">
        <f t="shared" si="3"/>
        <v>12077.45165520746</v>
      </c>
      <c r="E39" s="61">
        <f t="shared" si="2"/>
        <v>2202.6218577960767</v>
      </c>
      <c r="F39" s="61">
        <f t="shared" si="0"/>
        <v>9874.829797411383</v>
      </c>
      <c r="G39" s="53">
        <f t="shared" si="4"/>
        <v>21</v>
      </c>
      <c r="H39" s="66">
        <f t="shared" si="5"/>
        <v>270000</v>
      </c>
      <c r="I39" s="66">
        <f t="shared" si="6"/>
        <v>6500</v>
      </c>
      <c r="J39" s="67">
        <f t="shared" si="7"/>
        <v>263500</v>
      </c>
    </row>
    <row r="40" spans="2:10" x14ac:dyDescent="0.35">
      <c r="B40" s="65">
        <v>22</v>
      </c>
      <c r="C40" s="61">
        <f t="shared" si="1"/>
        <v>166334.91882627475</v>
      </c>
      <c r="D40" s="61">
        <f t="shared" si="3"/>
        <v>12077.45165520746</v>
      </c>
      <c r="E40" s="61">
        <f t="shared" si="2"/>
        <v>2079.1864853284346</v>
      </c>
      <c r="F40" s="68">
        <f t="shared" si="0"/>
        <v>9998.2651698790251</v>
      </c>
      <c r="G40" s="53">
        <f t="shared" si="4"/>
        <v>22</v>
      </c>
      <c r="H40" s="66">
        <f t="shared" si="5"/>
        <v>263500</v>
      </c>
      <c r="I40" s="66">
        <f t="shared" si="6"/>
        <v>6500</v>
      </c>
      <c r="J40" s="67">
        <f t="shared" si="7"/>
        <v>257000</v>
      </c>
    </row>
    <row r="41" spans="2:10" x14ac:dyDescent="0.35">
      <c r="B41" s="65">
        <v>23</v>
      </c>
      <c r="C41" s="61">
        <f t="shared" si="1"/>
        <v>156336.65365639573</v>
      </c>
      <c r="D41" s="61">
        <f t="shared" si="3"/>
        <v>12077.45165520746</v>
      </c>
      <c r="E41" s="61">
        <f t="shared" si="2"/>
        <v>1954.2081707049467</v>
      </c>
      <c r="F41" s="68">
        <f t="shared" si="0"/>
        <v>10123.243484502513</v>
      </c>
      <c r="G41" s="53">
        <f t="shared" si="4"/>
        <v>23</v>
      </c>
      <c r="H41" s="66">
        <f t="shared" si="5"/>
        <v>257000</v>
      </c>
      <c r="I41" s="66">
        <f t="shared" si="6"/>
        <v>6500</v>
      </c>
      <c r="J41" s="67">
        <f t="shared" si="7"/>
        <v>250500</v>
      </c>
    </row>
    <row r="42" spans="2:10" x14ac:dyDescent="0.35">
      <c r="B42" s="65">
        <v>24</v>
      </c>
      <c r="C42" s="61">
        <f t="shared" si="1"/>
        <v>146213.41017189322</v>
      </c>
      <c r="D42" s="61">
        <f t="shared" si="3"/>
        <v>12077.45165520746</v>
      </c>
      <c r="E42" s="61">
        <f t="shared" si="2"/>
        <v>1827.6676271486654</v>
      </c>
      <c r="F42" s="68">
        <f t="shared" si="0"/>
        <v>10249.784028058795</v>
      </c>
      <c r="G42" s="53">
        <f t="shared" si="4"/>
        <v>24</v>
      </c>
      <c r="H42" s="66">
        <f t="shared" si="5"/>
        <v>250500</v>
      </c>
      <c r="I42" s="66">
        <f t="shared" si="6"/>
        <v>6500</v>
      </c>
      <c r="J42" s="67">
        <f t="shared" si="7"/>
        <v>244000</v>
      </c>
    </row>
    <row r="43" spans="2:10" x14ac:dyDescent="0.35">
      <c r="B43" s="65">
        <v>25</v>
      </c>
      <c r="C43" s="61">
        <f t="shared" si="1"/>
        <v>135963.62614383444</v>
      </c>
      <c r="D43" s="61">
        <f t="shared" si="3"/>
        <v>12077.45165520746</v>
      </c>
      <c r="E43" s="61">
        <f t="shared" si="2"/>
        <v>1699.5453267979306</v>
      </c>
      <c r="F43" s="68">
        <f t="shared" si="0"/>
        <v>10377.90632840953</v>
      </c>
      <c r="G43" s="53">
        <f t="shared" si="4"/>
        <v>25</v>
      </c>
      <c r="H43" s="66">
        <f t="shared" si="5"/>
        <v>244000</v>
      </c>
      <c r="I43" s="66">
        <f t="shared" si="6"/>
        <v>6500</v>
      </c>
      <c r="J43" s="67">
        <f t="shared" si="7"/>
        <v>237500</v>
      </c>
    </row>
    <row r="44" spans="2:10" x14ac:dyDescent="0.35">
      <c r="B44" s="65">
        <v>26</v>
      </c>
      <c r="C44" s="61">
        <f t="shared" si="1"/>
        <v>125585.71981542491</v>
      </c>
      <c r="D44" s="61">
        <f t="shared" si="3"/>
        <v>12077.45165520746</v>
      </c>
      <c r="E44" s="61">
        <f t="shared" si="2"/>
        <v>1569.8214976928114</v>
      </c>
      <c r="F44" s="68">
        <f t="shared" si="0"/>
        <v>10507.630157514648</v>
      </c>
      <c r="G44" s="53">
        <f t="shared" si="4"/>
        <v>26</v>
      </c>
      <c r="H44" s="66">
        <f t="shared" si="5"/>
        <v>237500</v>
      </c>
      <c r="I44" s="66">
        <f t="shared" si="6"/>
        <v>6500</v>
      </c>
      <c r="J44" s="67">
        <f t="shared" si="7"/>
        <v>231000</v>
      </c>
    </row>
    <row r="45" spans="2:10" x14ac:dyDescent="0.35">
      <c r="B45" s="65">
        <v>27</v>
      </c>
      <c r="C45" s="61">
        <f t="shared" si="1"/>
        <v>115078.08965791026</v>
      </c>
      <c r="D45" s="61">
        <f t="shared" si="3"/>
        <v>12077.45165520746</v>
      </c>
      <c r="E45" s="61">
        <f t="shared" si="2"/>
        <v>1438.4761207238782</v>
      </c>
      <c r="F45" s="68">
        <f t="shared" si="0"/>
        <v>10638.975534483581</v>
      </c>
      <c r="G45" s="53">
        <f t="shared" si="4"/>
        <v>27</v>
      </c>
      <c r="H45" s="66">
        <f t="shared" si="5"/>
        <v>231000</v>
      </c>
      <c r="I45" s="66">
        <f t="shared" si="6"/>
        <v>6500</v>
      </c>
      <c r="J45" s="67">
        <f t="shared" si="7"/>
        <v>224500</v>
      </c>
    </row>
    <row r="46" spans="2:10" x14ac:dyDescent="0.35">
      <c r="B46" s="65">
        <v>28</v>
      </c>
      <c r="C46" s="61">
        <f t="shared" si="1"/>
        <v>104439.11412342667</v>
      </c>
      <c r="D46" s="61">
        <f t="shared" si="3"/>
        <v>12077.45165520746</v>
      </c>
      <c r="E46" s="61">
        <f t="shared" si="2"/>
        <v>1305.4889265428335</v>
      </c>
      <c r="F46" s="68">
        <f t="shared" si="0"/>
        <v>10771.962728664626</v>
      </c>
      <c r="G46" s="53">
        <f t="shared" si="4"/>
        <v>28</v>
      </c>
      <c r="H46" s="66">
        <f t="shared" si="5"/>
        <v>224500</v>
      </c>
      <c r="I46" s="66">
        <f t="shared" si="6"/>
        <v>6500</v>
      </c>
      <c r="J46" s="67">
        <f t="shared" si="7"/>
        <v>218000</v>
      </c>
    </row>
    <row r="47" spans="2:10" x14ac:dyDescent="0.35">
      <c r="B47" s="65">
        <v>29</v>
      </c>
      <c r="C47" s="61">
        <f t="shared" si="1"/>
        <v>93667.151394762041</v>
      </c>
      <c r="D47" s="61">
        <f t="shared" si="3"/>
        <v>12077.45165520746</v>
      </c>
      <c r="E47" s="61">
        <f t="shared" si="2"/>
        <v>1170.8393924345255</v>
      </c>
      <c r="F47" s="68">
        <f t="shared" si="0"/>
        <v>10906.612262772935</v>
      </c>
      <c r="G47" s="53">
        <f t="shared" si="4"/>
        <v>29</v>
      </c>
      <c r="H47" s="66">
        <f t="shared" si="5"/>
        <v>218000</v>
      </c>
      <c r="I47" s="66">
        <f t="shared" si="6"/>
        <v>6500</v>
      </c>
      <c r="J47" s="67">
        <f t="shared" si="7"/>
        <v>211500</v>
      </c>
    </row>
    <row r="48" spans="2:10" x14ac:dyDescent="0.35">
      <c r="B48" s="65">
        <v>30</v>
      </c>
      <c r="C48" s="61">
        <f t="shared" si="1"/>
        <v>82760.539131989106</v>
      </c>
      <c r="D48" s="61">
        <f t="shared" si="3"/>
        <v>12077.45165520746</v>
      </c>
      <c r="E48" s="61">
        <f t="shared" si="2"/>
        <v>1034.506739149864</v>
      </c>
      <c r="F48" s="68">
        <f t="shared" si="0"/>
        <v>11042.944916057597</v>
      </c>
      <c r="G48" s="53">
        <f t="shared" si="4"/>
        <v>30</v>
      </c>
      <c r="H48" s="66">
        <f t="shared" si="5"/>
        <v>211500</v>
      </c>
      <c r="I48" s="66">
        <f t="shared" si="6"/>
        <v>6500</v>
      </c>
      <c r="J48" s="67">
        <f t="shared" si="7"/>
        <v>205000</v>
      </c>
    </row>
    <row r="49" spans="2:10" x14ac:dyDescent="0.35">
      <c r="B49" s="65">
        <v>31</v>
      </c>
      <c r="C49" s="61">
        <f t="shared" si="1"/>
        <v>71717.594215931516</v>
      </c>
      <c r="D49" s="61">
        <f t="shared" si="3"/>
        <v>12077.45165520746</v>
      </c>
      <c r="E49" s="61">
        <f t="shared" si="2"/>
        <v>896.46992769914402</v>
      </c>
      <c r="F49" s="68">
        <f t="shared" si="0"/>
        <v>11180.981727508317</v>
      </c>
      <c r="G49" s="53">
        <f t="shared" si="4"/>
        <v>31</v>
      </c>
      <c r="H49" s="66">
        <f t="shared" si="5"/>
        <v>205000</v>
      </c>
      <c r="I49" s="66">
        <f t="shared" si="6"/>
        <v>6500</v>
      </c>
      <c r="J49" s="67">
        <f t="shared" si="7"/>
        <v>198500</v>
      </c>
    </row>
    <row r="50" spans="2:10" x14ac:dyDescent="0.35">
      <c r="B50" s="65">
        <v>32</v>
      </c>
      <c r="C50" s="61">
        <f t="shared" si="1"/>
        <v>60536.612488423198</v>
      </c>
      <c r="D50" s="61">
        <f t="shared" si="3"/>
        <v>12077.45165520746</v>
      </c>
      <c r="E50" s="61">
        <f t="shared" si="2"/>
        <v>756.70765610528997</v>
      </c>
      <c r="F50" s="68">
        <f t="shared" si="0"/>
        <v>11320.743999102171</v>
      </c>
      <c r="G50" s="53">
        <f t="shared" si="4"/>
        <v>32</v>
      </c>
      <c r="H50" s="66">
        <f t="shared" si="5"/>
        <v>198500</v>
      </c>
      <c r="I50" s="66">
        <f t="shared" si="6"/>
        <v>6500</v>
      </c>
      <c r="J50" s="67">
        <f t="shared" si="7"/>
        <v>192000</v>
      </c>
    </row>
    <row r="51" spans="2:10" x14ac:dyDescent="0.35">
      <c r="B51" s="65">
        <v>33</v>
      </c>
      <c r="C51" s="61">
        <f>+C50-F50</f>
        <v>49215.86848932103</v>
      </c>
      <c r="D51" s="61">
        <f>+D50</f>
        <v>12077.45165520746</v>
      </c>
      <c r="E51" s="61">
        <f t="shared" si="2"/>
        <v>615.19835611651297</v>
      </c>
      <c r="F51" s="68">
        <f t="shared" si="0"/>
        <v>11462.253299090948</v>
      </c>
      <c r="G51" s="53">
        <f>+G50+1</f>
        <v>33</v>
      </c>
      <c r="H51" s="66">
        <f>+J50</f>
        <v>192000</v>
      </c>
      <c r="I51" s="66">
        <f>+I50</f>
        <v>6500</v>
      </c>
      <c r="J51" s="67">
        <f t="shared" si="7"/>
        <v>185500</v>
      </c>
    </row>
    <row r="52" spans="2:10" x14ac:dyDescent="0.35">
      <c r="B52" s="65"/>
      <c r="C52" s="61"/>
      <c r="D52" s="61"/>
      <c r="E52" s="61"/>
      <c r="F52" s="68"/>
      <c r="G52" s="53"/>
      <c r="H52" s="66"/>
      <c r="I52" s="66"/>
      <c r="J52" s="67"/>
    </row>
    <row r="53" spans="2:10" x14ac:dyDescent="0.35">
      <c r="B53" s="65">
        <v>34</v>
      </c>
      <c r="C53" s="61">
        <f>+C51-F51</f>
        <v>37753.615190230084</v>
      </c>
      <c r="D53" s="61">
        <f>+D51</f>
        <v>12077.45165520746</v>
      </c>
      <c r="E53" s="61">
        <f t="shared" si="2"/>
        <v>471.92018987787606</v>
      </c>
      <c r="F53" s="68">
        <f t="shared" si="0"/>
        <v>11605.531465329585</v>
      </c>
      <c r="G53" s="53">
        <f>+G51+1</f>
        <v>34</v>
      </c>
      <c r="H53" s="66">
        <f>+J51</f>
        <v>185500</v>
      </c>
      <c r="I53" s="66">
        <f>+I51</f>
        <v>6500</v>
      </c>
      <c r="J53" s="67">
        <f t="shared" si="7"/>
        <v>179000</v>
      </c>
    </row>
    <row r="54" spans="2:10" x14ac:dyDescent="0.35">
      <c r="B54" s="65">
        <v>35</v>
      </c>
      <c r="C54" s="61">
        <f t="shared" si="1"/>
        <v>26148.083724900498</v>
      </c>
      <c r="D54" s="61">
        <f t="shared" si="3"/>
        <v>12077.45165520746</v>
      </c>
      <c r="E54" s="61">
        <f t="shared" si="2"/>
        <v>326.85104656125623</v>
      </c>
      <c r="F54" s="68">
        <f t="shared" si="0"/>
        <v>11750.600608646204</v>
      </c>
      <c r="G54" s="53">
        <f t="shared" si="4"/>
        <v>35</v>
      </c>
      <c r="H54" s="66">
        <f t="shared" si="5"/>
        <v>179000</v>
      </c>
      <c r="I54" s="66">
        <f t="shared" si="6"/>
        <v>6500</v>
      </c>
      <c r="J54" s="67">
        <f t="shared" si="7"/>
        <v>172500</v>
      </c>
    </row>
    <row r="55" spans="2:10" x14ac:dyDescent="0.35">
      <c r="B55" s="65">
        <v>36</v>
      </c>
      <c r="C55" s="61">
        <f t="shared" si="1"/>
        <v>14397.483116254294</v>
      </c>
      <c r="D55" s="61">
        <f t="shared" si="3"/>
        <v>12077.45165520746</v>
      </c>
      <c r="E55" s="61">
        <f t="shared" si="2"/>
        <v>179.96853895317869</v>
      </c>
      <c r="F55" s="68">
        <f t="shared" si="0"/>
        <v>11897.483116254281</v>
      </c>
      <c r="G55" s="53">
        <f t="shared" si="4"/>
        <v>36</v>
      </c>
      <c r="H55" s="66">
        <f t="shared" si="5"/>
        <v>172500</v>
      </c>
      <c r="I55" s="66">
        <f t="shared" si="6"/>
        <v>6500</v>
      </c>
      <c r="J55" s="67">
        <f t="shared" si="7"/>
        <v>166000</v>
      </c>
    </row>
    <row r="56" spans="2:10" ht="15.75" thickBot="1" x14ac:dyDescent="0.4">
      <c r="B56" s="69" t="s">
        <v>1</v>
      </c>
      <c r="C56" s="70">
        <f t="shared" si="1"/>
        <v>2500.0000000000127</v>
      </c>
      <c r="D56" s="71"/>
      <c r="E56" s="70"/>
      <c r="F56" s="72"/>
      <c r="G56" s="53">
        <f t="shared" si="4"/>
        <v>37</v>
      </c>
      <c r="H56" s="66">
        <f t="shared" si="5"/>
        <v>166000</v>
      </c>
      <c r="I56" s="66">
        <f t="shared" si="6"/>
        <v>6500</v>
      </c>
      <c r="J56" s="67">
        <f t="shared" si="7"/>
        <v>159500</v>
      </c>
    </row>
    <row r="57" spans="2:10" x14ac:dyDescent="0.35">
      <c r="C57" s="19"/>
      <c r="D57" s="19"/>
      <c r="E57" s="19"/>
      <c r="F57" s="19"/>
      <c r="G57" s="53">
        <f t="shared" si="4"/>
        <v>38</v>
      </c>
      <c r="H57" s="66">
        <f t="shared" si="5"/>
        <v>159500</v>
      </c>
      <c r="I57" s="66">
        <f t="shared" si="6"/>
        <v>6500</v>
      </c>
      <c r="J57" s="67">
        <f t="shared" si="7"/>
        <v>153000</v>
      </c>
    </row>
    <row r="58" spans="2:10" x14ac:dyDescent="0.35">
      <c r="B58" s="74"/>
      <c r="C58" s="19"/>
      <c r="D58" s="19"/>
      <c r="E58" s="19"/>
      <c r="F58" s="19"/>
      <c r="G58" s="53">
        <f t="shared" si="4"/>
        <v>39</v>
      </c>
      <c r="H58" s="66">
        <f t="shared" si="5"/>
        <v>153000</v>
      </c>
      <c r="I58" s="66">
        <f t="shared" si="6"/>
        <v>6500</v>
      </c>
      <c r="J58" s="67">
        <f t="shared" si="7"/>
        <v>146500</v>
      </c>
    </row>
    <row r="59" spans="2:10" x14ac:dyDescent="0.35">
      <c r="G59" s="53">
        <f t="shared" si="4"/>
        <v>40</v>
      </c>
      <c r="H59" s="66">
        <f t="shared" si="5"/>
        <v>146500</v>
      </c>
      <c r="I59" s="66">
        <f t="shared" si="6"/>
        <v>6500</v>
      </c>
      <c r="J59" s="67">
        <f t="shared" si="7"/>
        <v>140000</v>
      </c>
    </row>
    <row r="60" spans="2:10" x14ac:dyDescent="0.35">
      <c r="G60" s="53">
        <f t="shared" si="4"/>
        <v>41</v>
      </c>
      <c r="H60" s="66">
        <f t="shared" si="5"/>
        <v>140000</v>
      </c>
      <c r="I60" s="66">
        <f t="shared" si="6"/>
        <v>6500</v>
      </c>
      <c r="J60" s="67">
        <f t="shared" si="7"/>
        <v>133500</v>
      </c>
    </row>
    <row r="61" spans="2:10" x14ac:dyDescent="0.35">
      <c r="G61" s="53">
        <f t="shared" si="4"/>
        <v>42</v>
      </c>
      <c r="H61" s="66">
        <f t="shared" si="5"/>
        <v>133500</v>
      </c>
      <c r="I61" s="66">
        <f t="shared" si="6"/>
        <v>6500</v>
      </c>
      <c r="J61" s="67">
        <f t="shared" si="7"/>
        <v>127000</v>
      </c>
    </row>
    <row r="62" spans="2:10" x14ac:dyDescent="0.35">
      <c r="G62" s="53">
        <f t="shared" si="4"/>
        <v>43</v>
      </c>
      <c r="H62" s="66">
        <f t="shared" si="5"/>
        <v>127000</v>
      </c>
      <c r="I62" s="66">
        <f t="shared" si="6"/>
        <v>6500</v>
      </c>
      <c r="J62" s="67">
        <f t="shared" si="7"/>
        <v>120500</v>
      </c>
    </row>
    <row r="63" spans="2:10" x14ac:dyDescent="0.35">
      <c r="G63" s="53">
        <f t="shared" si="4"/>
        <v>44</v>
      </c>
      <c r="H63" s="66">
        <f t="shared" si="5"/>
        <v>120500</v>
      </c>
      <c r="I63" s="66">
        <f t="shared" si="6"/>
        <v>6500</v>
      </c>
      <c r="J63" s="67">
        <f t="shared" si="7"/>
        <v>114000</v>
      </c>
    </row>
    <row r="64" spans="2:10" x14ac:dyDescent="0.35">
      <c r="G64" s="53">
        <f t="shared" si="4"/>
        <v>45</v>
      </c>
      <c r="H64" s="66">
        <f t="shared" si="5"/>
        <v>114000</v>
      </c>
      <c r="I64" s="66">
        <f t="shared" si="6"/>
        <v>6500</v>
      </c>
      <c r="J64" s="67">
        <f t="shared" si="7"/>
        <v>107500</v>
      </c>
    </row>
    <row r="65" spans="7:10" x14ac:dyDescent="0.35">
      <c r="G65" s="53">
        <f t="shared" si="4"/>
        <v>46</v>
      </c>
      <c r="H65" s="66">
        <f t="shared" si="5"/>
        <v>107500</v>
      </c>
      <c r="I65" s="66">
        <f t="shared" si="6"/>
        <v>6500</v>
      </c>
      <c r="J65" s="67">
        <f t="shared" si="7"/>
        <v>101000</v>
      </c>
    </row>
    <row r="66" spans="7:10" x14ac:dyDescent="0.35">
      <c r="G66" s="53">
        <f t="shared" si="4"/>
        <v>47</v>
      </c>
      <c r="H66" s="66">
        <f t="shared" si="5"/>
        <v>101000</v>
      </c>
      <c r="I66" s="66">
        <f t="shared" si="6"/>
        <v>6500</v>
      </c>
      <c r="J66" s="67">
        <f t="shared" si="7"/>
        <v>94500</v>
      </c>
    </row>
    <row r="67" spans="7:10" x14ac:dyDescent="0.35">
      <c r="G67" s="53">
        <f t="shared" si="4"/>
        <v>48</v>
      </c>
      <c r="H67" s="66">
        <f t="shared" si="5"/>
        <v>94500</v>
      </c>
      <c r="I67" s="66">
        <f t="shared" si="6"/>
        <v>6500</v>
      </c>
      <c r="J67" s="67">
        <f t="shared" si="7"/>
        <v>88000</v>
      </c>
    </row>
    <row r="68" spans="7:10" x14ac:dyDescent="0.35">
      <c r="G68" s="53">
        <f t="shared" si="4"/>
        <v>49</v>
      </c>
      <c r="H68" s="66">
        <f t="shared" si="5"/>
        <v>88000</v>
      </c>
      <c r="I68" s="66">
        <f t="shared" si="6"/>
        <v>6500</v>
      </c>
      <c r="J68" s="67">
        <f t="shared" si="7"/>
        <v>81500</v>
      </c>
    </row>
    <row r="69" spans="7:10" x14ac:dyDescent="0.35">
      <c r="G69" s="53">
        <f t="shared" si="4"/>
        <v>50</v>
      </c>
      <c r="H69" s="66">
        <f t="shared" si="5"/>
        <v>81500</v>
      </c>
      <c r="I69" s="66">
        <f t="shared" si="6"/>
        <v>6500</v>
      </c>
      <c r="J69" s="67">
        <f t="shared" si="7"/>
        <v>75000</v>
      </c>
    </row>
    <row r="70" spans="7:10" x14ac:dyDescent="0.35">
      <c r="G70" s="53">
        <f t="shared" si="4"/>
        <v>51</v>
      </c>
      <c r="H70" s="66">
        <f t="shared" si="5"/>
        <v>75000</v>
      </c>
      <c r="I70" s="66">
        <f t="shared" si="6"/>
        <v>6500</v>
      </c>
      <c r="J70" s="67">
        <f t="shared" si="7"/>
        <v>68500</v>
      </c>
    </row>
    <row r="71" spans="7:10" x14ac:dyDescent="0.35">
      <c r="G71" s="53">
        <f t="shared" si="4"/>
        <v>52</v>
      </c>
      <c r="H71" s="66">
        <f t="shared" si="5"/>
        <v>68500</v>
      </c>
      <c r="I71" s="66">
        <f t="shared" si="6"/>
        <v>6500</v>
      </c>
      <c r="J71" s="67">
        <f t="shared" si="7"/>
        <v>62000</v>
      </c>
    </row>
    <row r="72" spans="7:10" x14ac:dyDescent="0.35">
      <c r="G72" s="53">
        <f t="shared" si="4"/>
        <v>53</v>
      </c>
      <c r="H72" s="66">
        <f t="shared" si="5"/>
        <v>62000</v>
      </c>
      <c r="I72" s="66">
        <f t="shared" si="6"/>
        <v>6500</v>
      </c>
      <c r="J72" s="67">
        <f t="shared" si="7"/>
        <v>55500</v>
      </c>
    </row>
    <row r="73" spans="7:10" x14ac:dyDescent="0.35">
      <c r="G73" s="53">
        <f t="shared" si="4"/>
        <v>54</v>
      </c>
      <c r="H73" s="66">
        <f t="shared" si="5"/>
        <v>55500</v>
      </c>
      <c r="I73" s="66">
        <f t="shared" si="6"/>
        <v>6500</v>
      </c>
      <c r="J73" s="67">
        <f t="shared" si="7"/>
        <v>49000</v>
      </c>
    </row>
    <row r="74" spans="7:10" x14ac:dyDescent="0.35">
      <c r="G74" s="53">
        <f t="shared" si="4"/>
        <v>55</v>
      </c>
      <c r="H74" s="66">
        <f t="shared" si="5"/>
        <v>49000</v>
      </c>
      <c r="I74" s="66">
        <f t="shared" si="6"/>
        <v>6500</v>
      </c>
      <c r="J74" s="67">
        <f t="shared" si="7"/>
        <v>42500</v>
      </c>
    </row>
    <row r="75" spans="7:10" x14ac:dyDescent="0.35">
      <c r="G75" s="53">
        <f t="shared" si="4"/>
        <v>56</v>
      </c>
      <c r="H75" s="66">
        <f t="shared" si="5"/>
        <v>42500</v>
      </c>
      <c r="I75" s="66">
        <f t="shared" si="6"/>
        <v>6500</v>
      </c>
      <c r="J75" s="67">
        <f t="shared" si="7"/>
        <v>36000</v>
      </c>
    </row>
    <row r="76" spans="7:10" x14ac:dyDescent="0.35">
      <c r="G76" s="53">
        <f t="shared" si="4"/>
        <v>57</v>
      </c>
      <c r="H76" s="66">
        <f t="shared" si="5"/>
        <v>36000</v>
      </c>
      <c r="I76" s="66">
        <f t="shared" si="6"/>
        <v>6500</v>
      </c>
      <c r="J76" s="67">
        <f t="shared" si="7"/>
        <v>29500</v>
      </c>
    </row>
    <row r="77" spans="7:10" x14ac:dyDescent="0.35">
      <c r="G77" s="53">
        <f t="shared" si="4"/>
        <v>58</v>
      </c>
      <c r="H77" s="66">
        <f t="shared" si="5"/>
        <v>29500</v>
      </c>
      <c r="I77" s="66">
        <f t="shared" si="6"/>
        <v>6500</v>
      </c>
      <c r="J77" s="67">
        <f t="shared" si="7"/>
        <v>23000</v>
      </c>
    </row>
    <row r="78" spans="7:10" x14ac:dyDescent="0.35">
      <c r="G78" s="53">
        <f t="shared" si="4"/>
        <v>59</v>
      </c>
      <c r="H78" s="66">
        <f t="shared" si="5"/>
        <v>23000</v>
      </c>
      <c r="I78" s="66">
        <f t="shared" si="6"/>
        <v>6500</v>
      </c>
      <c r="J78" s="67">
        <f t="shared" si="7"/>
        <v>16500</v>
      </c>
    </row>
    <row r="79" spans="7:10" x14ac:dyDescent="0.35">
      <c r="G79" s="53">
        <f t="shared" si="4"/>
        <v>60</v>
      </c>
      <c r="H79" s="66">
        <f t="shared" si="5"/>
        <v>16500</v>
      </c>
      <c r="I79" s="66">
        <f t="shared" si="6"/>
        <v>6500</v>
      </c>
      <c r="J79" s="67">
        <f t="shared" si="7"/>
        <v>10000</v>
      </c>
    </row>
    <row r="80" spans="7:10" ht="15.75" thickBot="1" x14ac:dyDescent="0.4">
      <c r="G80" s="57"/>
      <c r="H80" s="75"/>
      <c r="I80" s="75"/>
      <c r="J80" s="76"/>
    </row>
    <row r="81" x14ac:dyDescent="0.35"/>
    <row r="82" x14ac:dyDescent="0.35"/>
    <row r="83" x14ac:dyDescent="0.35"/>
    <row r="84" x14ac:dyDescent="0.35"/>
    <row r="85" x14ac:dyDescent="0.35"/>
    <row r="86" x14ac:dyDescent="0.35"/>
  </sheetData>
  <mergeCells count="2">
    <mergeCell ref="B16:F16"/>
    <mergeCell ref="G16:J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6" fitToHeight="2" orientation="portrait" r:id="rId1"/>
  <headerFooter alignWithMargins="0">
    <oddHeader>&amp;R&amp;P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89"/>
  <sheetViews>
    <sheetView workbookViewId="0"/>
  </sheetViews>
  <sheetFormatPr defaultColWidth="0" defaultRowHeight="15" zeroHeight="1" x14ac:dyDescent="0.35"/>
  <cols>
    <col min="1" max="1" width="2.83203125" style="16" customWidth="1"/>
    <col min="2" max="2" width="8.83203125" style="73" customWidth="1"/>
    <col min="3" max="6" width="11.83203125" style="16" customWidth="1"/>
    <col min="7" max="7" width="8.83203125" style="16" customWidth="1"/>
    <col min="8" max="10" width="11.83203125" style="16" customWidth="1"/>
    <col min="11" max="11" width="2.83203125" style="16" customWidth="1"/>
    <col min="12" max="16384" width="0" style="16" hidden="1"/>
  </cols>
  <sheetData>
    <row r="1" spans="2:10" s="19" customFormat="1" ht="96.75" customHeight="1" x14ac:dyDescent="0.35">
      <c r="B1" s="16"/>
      <c r="C1" s="17"/>
      <c r="D1" s="17"/>
      <c r="E1" s="18"/>
    </row>
    <row r="2" spans="2:10" s="19" customFormat="1" x14ac:dyDescent="0.35">
      <c r="B2" s="20" t="s">
        <v>37</v>
      </c>
      <c r="C2" s="21"/>
      <c r="D2" s="21"/>
      <c r="E2" s="21"/>
    </row>
    <row r="3" spans="2:10" s="19" customFormat="1" ht="9.9499999999999993" customHeight="1" x14ac:dyDescent="0.35"/>
    <row r="4" spans="2:10" s="19" customFormat="1" x14ac:dyDescent="0.35">
      <c r="B4" s="22" t="s">
        <v>2</v>
      </c>
      <c r="C4" s="23"/>
      <c r="D4" s="23"/>
      <c r="E4" s="24"/>
      <c r="F4" s="25" t="s">
        <v>3</v>
      </c>
      <c r="G4" s="23"/>
      <c r="H4" s="23"/>
      <c r="I4" s="23"/>
      <c r="J4" s="24"/>
    </row>
    <row r="5" spans="2:10" x14ac:dyDescent="0.35">
      <c r="B5" s="26" t="s">
        <v>4</v>
      </c>
      <c r="C5" s="27"/>
      <c r="D5" s="27"/>
      <c r="E5" s="28"/>
      <c r="F5" s="91" t="s">
        <v>8</v>
      </c>
      <c r="G5" s="27"/>
      <c r="H5" s="27"/>
      <c r="I5" s="28"/>
      <c r="J5" s="30">
        <v>400000</v>
      </c>
    </row>
    <row r="6" spans="2:10" x14ac:dyDescent="0.35">
      <c r="B6" s="31" t="s">
        <v>22</v>
      </c>
      <c r="C6" s="32"/>
      <c r="D6" s="32"/>
      <c r="E6" s="33"/>
      <c r="F6" s="93" t="s">
        <v>24</v>
      </c>
      <c r="G6" s="32"/>
      <c r="H6" s="32"/>
      <c r="I6" s="33"/>
      <c r="J6" s="35">
        <v>50000</v>
      </c>
    </row>
    <row r="7" spans="2:10" x14ac:dyDescent="0.35">
      <c r="B7" s="36" t="s">
        <v>23</v>
      </c>
      <c r="C7" s="32"/>
      <c r="D7" s="32"/>
      <c r="E7" s="33"/>
      <c r="F7" s="93" t="s">
        <v>9</v>
      </c>
      <c r="G7" s="32"/>
      <c r="H7" s="32"/>
      <c r="I7" s="33"/>
      <c r="J7" s="37">
        <f>NPER(J12/J8,-J9,J5-J6,J11,J10)</f>
        <v>36.416583953044686</v>
      </c>
    </row>
    <row r="8" spans="2:10" x14ac:dyDescent="0.35">
      <c r="B8" s="31" t="s">
        <v>32</v>
      </c>
      <c r="C8" s="32"/>
      <c r="D8" s="32"/>
      <c r="E8" s="33"/>
      <c r="F8" s="93" t="s">
        <v>10</v>
      </c>
      <c r="G8" s="32"/>
      <c r="H8" s="32"/>
      <c r="I8" s="33"/>
      <c r="J8" s="35">
        <v>4</v>
      </c>
    </row>
    <row r="9" spans="2:10" x14ac:dyDescent="0.35">
      <c r="B9" s="31" t="s">
        <v>31</v>
      </c>
      <c r="C9" s="32"/>
      <c r="D9" s="32"/>
      <c r="E9" s="33"/>
      <c r="F9" s="93" t="s">
        <v>34</v>
      </c>
      <c r="G9" s="32"/>
      <c r="H9" s="32"/>
      <c r="I9" s="33"/>
      <c r="J9" s="35">
        <v>12077.45</v>
      </c>
    </row>
    <row r="10" spans="2:10" x14ac:dyDescent="0.35">
      <c r="B10" s="31" t="s">
        <v>26</v>
      </c>
      <c r="C10" s="32"/>
      <c r="D10" s="32"/>
      <c r="E10" s="33"/>
      <c r="F10" s="93" t="s">
        <v>30</v>
      </c>
      <c r="G10" s="32"/>
      <c r="H10" s="38"/>
      <c r="I10" s="33"/>
      <c r="J10" s="35">
        <v>0</v>
      </c>
    </row>
    <row r="11" spans="2:10" x14ac:dyDescent="0.35">
      <c r="B11" s="31" t="s">
        <v>27</v>
      </c>
      <c r="C11" s="32"/>
      <c r="D11" s="32"/>
      <c r="E11" s="33"/>
      <c r="F11" s="94" t="s">
        <v>11</v>
      </c>
      <c r="G11" s="32"/>
      <c r="H11" s="32"/>
      <c r="I11" s="33"/>
      <c r="J11" s="35">
        <v>2500</v>
      </c>
    </row>
    <row r="12" spans="2:10" x14ac:dyDescent="0.35">
      <c r="B12" s="36" t="s">
        <v>28</v>
      </c>
      <c r="C12" s="32"/>
      <c r="D12" s="32"/>
      <c r="E12" s="33"/>
      <c r="F12" s="94" t="s">
        <v>35</v>
      </c>
      <c r="G12" s="32"/>
      <c r="H12" s="32"/>
      <c r="I12" s="33"/>
      <c r="J12" s="40">
        <v>0.05</v>
      </c>
    </row>
    <row r="13" spans="2:10" ht="12.75" customHeight="1" x14ac:dyDescent="0.35">
      <c r="B13" s="31" t="s">
        <v>29</v>
      </c>
      <c r="C13" s="41"/>
      <c r="D13" s="41"/>
      <c r="E13" s="42"/>
      <c r="F13" s="43" t="s">
        <v>25</v>
      </c>
      <c r="G13" s="32"/>
      <c r="H13" s="44"/>
      <c r="I13" s="33"/>
      <c r="J13" s="35">
        <v>60</v>
      </c>
    </row>
    <row r="14" spans="2:10" ht="12.75" customHeight="1" x14ac:dyDescent="0.35">
      <c r="B14" s="45"/>
      <c r="C14" s="46"/>
      <c r="D14" s="46"/>
      <c r="E14" s="46"/>
      <c r="F14" s="45" t="s">
        <v>14</v>
      </c>
      <c r="G14" s="47"/>
      <c r="H14" s="48"/>
      <c r="I14" s="95"/>
      <c r="J14" s="49">
        <v>10000</v>
      </c>
    </row>
    <row r="15" spans="2:10" ht="9.9499999999999993" customHeight="1" thickBot="1" x14ac:dyDescent="0.4">
      <c r="F15" s="50"/>
      <c r="G15" s="19"/>
      <c r="H15" s="51"/>
      <c r="I15" s="52"/>
    </row>
    <row r="16" spans="2:10" ht="15.75" thickBot="1" x14ac:dyDescent="0.4">
      <c r="B16" s="108" t="s">
        <v>12</v>
      </c>
      <c r="C16" s="109"/>
      <c r="D16" s="109"/>
      <c r="E16" s="109"/>
      <c r="F16" s="110"/>
      <c r="G16" s="108" t="s">
        <v>13</v>
      </c>
      <c r="H16" s="109"/>
      <c r="I16" s="109"/>
      <c r="J16" s="110"/>
    </row>
    <row r="17" spans="2:10" x14ac:dyDescent="0.35">
      <c r="B17" s="53" t="s">
        <v>6</v>
      </c>
      <c r="C17" s="54"/>
      <c r="D17" s="55"/>
      <c r="E17" s="54"/>
      <c r="F17" s="56"/>
      <c r="G17" s="53"/>
      <c r="H17" s="54" t="s">
        <v>16</v>
      </c>
      <c r="I17" s="54" t="s">
        <v>20</v>
      </c>
      <c r="J17" s="56" t="s">
        <v>16</v>
      </c>
    </row>
    <row r="18" spans="2:10" ht="15.75" thickBot="1" x14ac:dyDescent="0.4">
      <c r="B18" s="57" t="s">
        <v>15</v>
      </c>
      <c r="C18" s="58" t="s">
        <v>0</v>
      </c>
      <c r="D18" s="58" t="s">
        <v>6</v>
      </c>
      <c r="E18" s="58" t="s">
        <v>5</v>
      </c>
      <c r="F18" s="59" t="s">
        <v>7</v>
      </c>
      <c r="G18" s="57" t="s">
        <v>21</v>
      </c>
      <c r="H18" s="58" t="s">
        <v>17</v>
      </c>
      <c r="I18" s="58" t="s">
        <v>19</v>
      </c>
      <c r="J18" s="59" t="s">
        <v>18</v>
      </c>
    </row>
    <row r="19" spans="2:10" x14ac:dyDescent="0.35">
      <c r="B19" s="60">
        <v>1</v>
      </c>
      <c r="C19" s="61">
        <f>+J5-J6</f>
        <v>350000</v>
      </c>
      <c r="D19" s="61">
        <f>+J9</f>
        <v>12077.45</v>
      </c>
      <c r="E19" s="61">
        <f>IF(J$10=0,C19*J$12/J$8,(C19-D19)*J$12/J$8)</f>
        <v>4375</v>
      </c>
      <c r="F19" s="61">
        <f t="shared" ref="F19:F55" si="0">+D19-E19</f>
        <v>7702.4500000000007</v>
      </c>
      <c r="G19" s="62">
        <v>1</v>
      </c>
      <c r="H19" s="63">
        <f>+J5</f>
        <v>400000</v>
      </c>
      <c r="I19" s="63">
        <f>(J5-J14)/J13</f>
        <v>6500</v>
      </c>
      <c r="J19" s="64">
        <f>+H19-I19</f>
        <v>393500</v>
      </c>
    </row>
    <row r="20" spans="2:10" x14ac:dyDescent="0.35">
      <c r="B20" s="65">
        <v>2</v>
      </c>
      <c r="C20" s="61">
        <f t="shared" ref="C20:C56" si="1">+C19-F19</f>
        <v>342297.55</v>
      </c>
      <c r="D20" s="61">
        <f>+D19</f>
        <v>12077.45</v>
      </c>
      <c r="E20" s="61">
        <f t="shared" ref="E20:E55" si="2">IF(J$10=0,C20*J$12/J$8,(C20-D20)*J$12/J$8)</f>
        <v>4278.7193749999997</v>
      </c>
      <c r="F20" s="61">
        <f t="shared" si="0"/>
        <v>7798.7306250000011</v>
      </c>
      <c r="G20" s="53">
        <f>+G19+1</f>
        <v>2</v>
      </c>
      <c r="H20" s="66">
        <f>+J19</f>
        <v>393500</v>
      </c>
      <c r="I20" s="66">
        <f>+I19</f>
        <v>6500</v>
      </c>
      <c r="J20" s="67">
        <f>+H20-I20</f>
        <v>387000</v>
      </c>
    </row>
    <row r="21" spans="2:10" x14ac:dyDescent="0.35">
      <c r="B21" s="65">
        <v>3</v>
      </c>
      <c r="C21" s="61">
        <f t="shared" si="1"/>
        <v>334498.81937499996</v>
      </c>
      <c r="D21" s="61">
        <f t="shared" ref="D21:D55" si="3">+D20</f>
        <v>12077.45</v>
      </c>
      <c r="E21" s="61">
        <f t="shared" si="2"/>
        <v>4181.2352421874994</v>
      </c>
      <c r="F21" s="61">
        <f t="shared" si="0"/>
        <v>7896.2147578125014</v>
      </c>
      <c r="G21" s="53">
        <f t="shared" ref="G21:G79" si="4">+G20+1</f>
        <v>3</v>
      </c>
      <c r="H21" s="66">
        <f t="shared" ref="H21:H79" si="5">+J20</f>
        <v>387000</v>
      </c>
      <c r="I21" s="66">
        <f t="shared" ref="I21:I79" si="6">+I20</f>
        <v>6500</v>
      </c>
      <c r="J21" s="67">
        <f t="shared" ref="J21:J79" si="7">+H21-I21</f>
        <v>380500</v>
      </c>
    </row>
    <row r="22" spans="2:10" x14ac:dyDescent="0.35">
      <c r="B22" s="65">
        <v>4</v>
      </c>
      <c r="C22" s="61">
        <f t="shared" si="1"/>
        <v>326602.60461718746</v>
      </c>
      <c r="D22" s="61">
        <f t="shared" si="3"/>
        <v>12077.45</v>
      </c>
      <c r="E22" s="61">
        <f t="shared" si="2"/>
        <v>4082.5325577148433</v>
      </c>
      <c r="F22" s="61">
        <f t="shared" si="0"/>
        <v>7994.9174422851574</v>
      </c>
      <c r="G22" s="53">
        <f t="shared" si="4"/>
        <v>4</v>
      </c>
      <c r="H22" s="66">
        <f t="shared" si="5"/>
        <v>380500</v>
      </c>
      <c r="I22" s="66">
        <f t="shared" si="6"/>
        <v>6500</v>
      </c>
      <c r="J22" s="67">
        <f t="shared" si="7"/>
        <v>374000</v>
      </c>
    </row>
    <row r="23" spans="2:10" x14ac:dyDescent="0.35">
      <c r="B23" s="65">
        <v>5</v>
      </c>
      <c r="C23" s="61">
        <f t="shared" si="1"/>
        <v>318607.6871749023</v>
      </c>
      <c r="D23" s="61">
        <f t="shared" si="3"/>
        <v>12077.45</v>
      </c>
      <c r="E23" s="61">
        <f t="shared" si="2"/>
        <v>3982.5960896862789</v>
      </c>
      <c r="F23" s="61">
        <f t="shared" si="0"/>
        <v>8094.8539103137218</v>
      </c>
      <c r="G23" s="53">
        <f t="shared" si="4"/>
        <v>5</v>
      </c>
      <c r="H23" s="66">
        <f t="shared" si="5"/>
        <v>374000</v>
      </c>
      <c r="I23" s="66">
        <f t="shared" si="6"/>
        <v>6500</v>
      </c>
      <c r="J23" s="67">
        <f t="shared" si="7"/>
        <v>367500</v>
      </c>
    </row>
    <row r="24" spans="2:10" x14ac:dyDescent="0.35">
      <c r="B24" s="65">
        <v>6</v>
      </c>
      <c r="C24" s="61">
        <f t="shared" si="1"/>
        <v>310512.83326458855</v>
      </c>
      <c r="D24" s="61">
        <f t="shared" si="3"/>
        <v>12077.45</v>
      </c>
      <c r="E24" s="61">
        <f t="shared" si="2"/>
        <v>3881.4104158073569</v>
      </c>
      <c r="F24" s="61">
        <f t="shared" si="0"/>
        <v>8196.0395841926438</v>
      </c>
      <c r="G24" s="53">
        <f t="shared" si="4"/>
        <v>6</v>
      </c>
      <c r="H24" s="66">
        <f t="shared" si="5"/>
        <v>367500</v>
      </c>
      <c r="I24" s="66">
        <f t="shared" si="6"/>
        <v>6500</v>
      </c>
      <c r="J24" s="67">
        <f t="shared" si="7"/>
        <v>361000</v>
      </c>
    </row>
    <row r="25" spans="2:10" x14ac:dyDescent="0.35">
      <c r="B25" s="65">
        <v>7</v>
      </c>
      <c r="C25" s="61">
        <f t="shared" si="1"/>
        <v>302316.79368039593</v>
      </c>
      <c r="D25" s="61">
        <f t="shared" si="3"/>
        <v>12077.45</v>
      </c>
      <c r="E25" s="61">
        <f t="shared" si="2"/>
        <v>3778.9599210049491</v>
      </c>
      <c r="F25" s="61">
        <f t="shared" si="0"/>
        <v>8298.4900789950516</v>
      </c>
      <c r="G25" s="53">
        <f t="shared" si="4"/>
        <v>7</v>
      </c>
      <c r="H25" s="66">
        <f t="shared" si="5"/>
        <v>361000</v>
      </c>
      <c r="I25" s="66">
        <f t="shared" si="6"/>
        <v>6500</v>
      </c>
      <c r="J25" s="67">
        <f t="shared" si="7"/>
        <v>354500</v>
      </c>
    </row>
    <row r="26" spans="2:10" x14ac:dyDescent="0.35">
      <c r="B26" s="65">
        <v>8</v>
      </c>
      <c r="C26" s="61">
        <f t="shared" si="1"/>
        <v>294018.30360140087</v>
      </c>
      <c r="D26" s="61">
        <f t="shared" si="3"/>
        <v>12077.45</v>
      </c>
      <c r="E26" s="61">
        <f t="shared" si="2"/>
        <v>3675.2287950175109</v>
      </c>
      <c r="F26" s="61">
        <f t="shared" si="0"/>
        <v>8402.2212049824902</v>
      </c>
      <c r="G26" s="53">
        <f t="shared" si="4"/>
        <v>8</v>
      </c>
      <c r="H26" s="66">
        <f t="shared" si="5"/>
        <v>354500</v>
      </c>
      <c r="I26" s="66">
        <f t="shared" si="6"/>
        <v>6500</v>
      </c>
      <c r="J26" s="67">
        <f t="shared" si="7"/>
        <v>348000</v>
      </c>
    </row>
    <row r="27" spans="2:10" x14ac:dyDescent="0.35">
      <c r="B27" s="65">
        <v>9</v>
      </c>
      <c r="C27" s="61">
        <f t="shared" si="1"/>
        <v>285616.08239641838</v>
      </c>
      <c r="D27" s="61">
        <f t="shared" si="3"/>
        <v>12077.45</v>
      </c>
      <c r="E27" s="61">
        <f t="shared" si="2"/>
        <v>3570.2010299552298</v>
      </c>
      <c r="F27" s="61">
        <f t="shared" si="0"/>
        <v>8507.2489700447713</v>
      </c>
      <c r="G27" s="53">
        <f t="shared" si="4"/>
        <v>9</v>
      </c>
      <c r="H27" s="66">
        <f t="shared" si="5"/>
        <v>348000</v>
      </c>
      <c r="I27" s="66">
        <f t="shared" si="6"/>
        <v>6500</v>
      </c>
      <c r="J27" s="67">
        <f t="shared" si="7"/>
        <v>341500</v>
      </c>
    </row>
    <row r="28" spans="2:10" x14ac:dyDescent="0.35">
      <c r="B28" s="65">
        <v>10</v>
      </c>
      <c r="C28" s="61">
        <f t="shared" si="1"/>
        <v>277108.8334263736</v>
      </c>
      <c r="D28" s="61">
        <f t="shared" si="3"/>
        <v>12077.45</v>
      </c>
      <c r="E28" s="61">
        <f t="shared" si="2"/>
        <v>3463.86041782967</v>
      </c>
      <c r="F28" s="61">
        <f t="shared" si="0"/>
        <v>8613.5895821703307</v>
      </c>
      <c r="G28" s="53">
        <f t="shared" si="4"/>
        <v>10</v>
      </c>
      <c r="H28" s="66">
        <f t="shared" si="5"/>
        <v>341500</v>
      </c>
      <c r="I28" s="66">
        <f t="shared" si="6"/>
        <v>6500</v>
      </c>
      <c r="J28" s="67">
        <f t="shared" si="7"/>
        <v>335000</v>
      </c>
    </row>
    <row r="29" spans="2:10" x14ac:dyDescent="0.35">
      <c r="B29" s="65">
        <v>11</v>
      </c>
      <c r="C29" s="61">
        <f t="shared" si="1"/>
        <v>268495.2438442033</v>
      </c>
      <c r="D29" s="61">
        <f t="shared" si="3"/>
        <v>12077.45</v>
      </c>
      <c r="E29" s="61">
        <f t="shared" si="2"/>
        <v>3356.1905480525415</v>
      </c>
      <c r="F29" s="61">
        <f t="shared" si="0"/>
        <v>8721.2594519474587</v>
      </c>
      <c r="G29" s="53">
        <f t="shared" si="4"/>
        <v>11</v>
      </c>
      <c r="H29" s="66">
        <f t="shared" si="5"/>
        <v>335000</v>
      </c>
      <c r="I29" s="66">
        <f t="shared" si="6"/>
        <v>6500</v>
      </c>
      <c r="J29" s="67">
        <f t="shared" si="7"/>
        <v>328500</v>
      </c>
    </row>
    <row r="30" spans="2:10" x14ac:dyDescent="0.35">
      <c r="B30" s="65">
        <v>12</v>
      </c>
      <c r="C30" s="61">
        <f t="shared" si="1"/>
        <v>259773.98439225584</v>
      </c>
      <c r="D30" s="61">
        <f t="shared" si="3"/>
        <v>12077.45</v>
      </c>
      <c r="E30" s="61">
        <f t="shared" si="2"/>
        <v>3247.174804903198</v>
      </c>
      <c r="F30" s="61">
        <f t="shared" si="0"/>
        <v>8830.2751950968031</v>
      </c>
      <c r="G30" s="53">
        <f t="shared" si="4"/>
        <v>12</v>
      </c>
      <c r="H30" s="66">
        <f t="shared" si="5"/>
        <v>328500</v>
      </c>
      <c r="I30" s="66">
        <f t="shared" si="6"/>
        <v>6500</v>
      </c>
      <c r="J30" s="67">
        <f t="shared" si="7"/>
        <v>322000</v>
      </c>
    </row>
    <row r="31" spans="2:10" x14ac:dyDescent="0.35">
      <c r="B31" s="65">
        <v>13</v>
      </c>
      <c r="C31" s="61">
        <f t="shared" si="1"/>
        <v>250943.70919715904</v>
      </c>
      <c r="D31" s="61">
        <f t="shared" si="3"/>
        <v>12077.45</v>
      </c>
      <c r="E31" s="61">
        <f t="shared" si="2"/>
        <v>3136.796364964488</v>
      </c>
      <c r="F31" s="61">
        <f t="shared" si="0"/>
        <v>8940.6536350355127</v>
      </c>
      <c r="G31" s="53">
        <f t="shared" si="4"/>
        <v>13</v>
      </c>
      <c r="H31" s="66">
        <f t="shared" si="5"/>
        <v>322000</v>
      </c>
      <c r="I31" s="66">
        <f t="shared" si="6"/>
        <v>6500</v>
      </c>
      <c r="J31" s="67">
        <f t="shared" si="7"/>
        <v>315500</v>
      </c>
    </row>
    <row r="32" spans="2:10" x14ac:dyDescent="0.35">
      <c r="B32" s="65">
        <v>14</v>
      </c>
      <c r="C32" s="61">
        <f t="shared" si="1"/>
        <v>242003.05556212354</v>
      </c>
      <c r="D32" s="61">
        <f t="shared" si="3"/>
        <v>12077.45</v>
      </c>
      <c r="E32" s="61">
        <f t="shared" si="2"/>
        <v>3025.0381945265444</v>
      </c>
      <c r="F32" s="61">
        <f t="shared" si="0"/>
        <v>9052.4118054734572</v>
      </c>
      <c r="G32" s="53">
        <f t="shared" si="4"/>
        <v>14</v>
      </c>
      <c r="H32" s="66">
        <f t="shared" si="5"/>
        <v>315500</v>
      </c>
      <c r="I32" s="66">
        <f t="shared" si="6"/>
        <v>6500</v>
      </c>
      <c r="J32" s="67">
        <f t="shared" si="7"/>
        <v>309000</v>
      </c>
    </row>
    <row r="33" spans="2:10" x14ac:dyDescent="0.35">
      <c r="B33" s="65">
        <v>15</v>
      </c>
      <c r="C33" s="61">
        <f t="shared" si="1"/>
        <v>232950.6437566501</v>
      </c>
      <c r="D33" s="61">
        <f t="shared" si="3"/>
        <v>12077.45</v>
      </c>
      <c r="E33" s="61">
        <f t="shared" si="2"/>
        <v>2911.8830469581262</v>
      </c>
      <c r="F33" s="61">
        <f t="shared" si="0"/>
        <v>9165.5669530418745</v>
      </c>
      <c r="G33" s="53">
        <f t="shared" si="4"/>
        <v>15</v>
      </c>
      <c r="H33" s="66">
        <f t="shared" si="5"/>
        <v>309000</v>
      </c>
      <c r="I33" s="66">
        <f t="shared" si="6"/>
        <v>6500</v>
      </c>
      <c r="J33" s="67">
        <f t="shared" si="7"/>
        <v>302500</v>
      </c>
    </row>
    <row r="34" spans="2:10" x14ac:dyDescent="0.35">
      <c r="B34" s="65">
        <v>16</v>
      </c>
      <c r="C34" s="61">
        <f t="shared" si="1"/>
        <v>223785.07680360822</v>
      </c>
      <c r="D34" s="61">
        <f t="shared" si="3"/>
        <v>12077.45</v>
      </c>
      <c r="E34" s="61">
        <f t="shared" si="2"/>
        <v>2797.3134600451031</v>
      </c>
      <c r="F34" s="61">
        <f t="shared" si="0"/>
        <v>9280.1365399548977</v>
      </c>
      <c r="G34" s="53">
        <f t="shared" si="4"/>
        <v>16</v>
      </c>
      <c r="H34" s="66">
        <f t="shared" si="5"/>
        <v>302500</v>
      </c>
      <c r="I34" s="66">
        <f t="shared" si="6"/>
        <v>6500</v>
      </c>
      <c r="J34" s="67">
        <f t="shared" si="7"/>
        <v>296000</v>
      </c>
    </row>
    <row r="35" spans="2:10" x14ac:dyDescent="0.35">
      <c r="B35" s="65">
        <v>17</v>
      </c>
      <c r="C35" s="61">
        <f t="shared" si="1"/>
        <v>214504.94026365332</v>
      </c>
      <c r="D35" s="61">
        <f t="shared" si="3"/>
        <v>12077.45</v>
      </c>
      <c r="E35" s="61">
        <f t="shared" si="2"/>
        <v>2681.3117532956667</v>
      </c>
      <c r="F35" s="61">
        <f t="shared" si="0"/>
        <v>9396.1382467043331</v>
      </c>
      <c r="G35" s="53">
        <f t="shared" si="4"/>
        <v>17</v>
      </c>
      <c r="H35" s="66">
        <f t="shared" si="5"/>
        <v>296000</v>
      </c>
      <c r="I35" s="66">
        <f t="shared" si="6"/>
        <v>6500</v>
      </c>
      <c r="J35" s="67">
        <f t="shared" si="7"/>
        <v>289500</v>
      </c>
    </row>
    <row r="36" spans="2:10" x14ac:dyDescent="0.35">
      <c r="B36" s="65">
        <v>18</v>
      </c>
      <c r="C36" s="61">
        <f t="shared" si="1"/>
        <v>205108.80201694899</v>
      </c>
      <c r="D36" s="61">
        <f t="shared" si="3"/>
        <v>12077.45</v>
      </c>
      <c r="E36" s="61">
        <f t="shared" si="2"/>
        <v>2563.8600252118626</v>
      </c>
      <c r="F36" s="61">
        <f t="shared" si="0"/>
        <v>9513.5899747881376</v>
      </c>
      <c r="G36" s="53">
        <f t="shared" si="4"/>
        <v>18</v>
      </c>
      <c r="H36" s="66">
        <f t="shared" si="5"/>
        <v>289500</v>
      </c>
      <c r="I36" s="66">
        <f t="shared" si="6"/>
        <v>6500</v>
      </c>
      <c r="J36" s="67">
        <f t="shared" si="7"/>
        <v>283000</v>
      </c>
    </row>
    <row r="37" spans="2:10" x14ac:dyDescent="0.35">
      <c r="B37" s="65">
        <v>19</v>
      </c>
      <c r="C37" s="61">
        <f t="shared" si="1"/>
        <v>195595.21204216086</v>
      </c>
      <c r="D37" s="61">
        <f t="shared" si="3"/>
        <v>12077.45</v>
      </c>
      <c r="E37" s="61">
        <f t="shared" si="2"/>
        <v>2444.9401505270107</v>
      </c>
      <c r="F37" s="61">
        <f t="shared" si="0"/>
        <v>9632.50984947299</v>
      </c>
      <c r="G37" s="53">
        <f t="shared" si="4"/>
        <v>19</v>
      </c>
      <c r="H37" s="66">
        <f t="shared" si="5"/>
        <v>283000</v>
      </c>
      <c r="I37" s="66">
        <f t="shared" si="6"/>
        <v>6500</v>
      </c>
      <c r="J37" s="67">
        <f t="shared" si="7"/>
        <v>276500</v>
      </c>
    </row>
    <row r="38" spans="2:10" x14ac:dyDescent="0.35">
      <c r="B38" s="65">
        <v>20</v>
      </c>
      <c r="C38" s="61">
        <f t="shared" si="1"/>
        <v>185962.70219268787</v>
      </c>
      <c r="D38" s="61">
        <f t="shared" si="3"/>
        <v>12077.45</v>
      </c>
      <c r="E38" s="61">
        <f t="shared" si="2"/>
        <v>2324.5337774085983</v>
      </c>
      <c r="F38" s="61">
        <f t="shared" si="0"/>
        <v>9752.9162225914024</v>
      </c>
      <c r="G38" s="53">
        <f t="shared" si="4"/>
        <v>20</v>
      </c>
      <c r="H38" s="66">
        <f t="shared" si="5"/>
        <v>276500</v>
      </c>
      <c r="I38" s="66">
        <f t="shared" si="6"/>
        <v>6500</v>
      </c>
      <c r="J38" s="67">
        <f t="shared" si="7"/>
        <v>270000</v>
      </c>
    </row>
    <row r="39" spans="2:10" x14ac:dyDescent="0.35">
      <c r="B39" s="65">
        <v>21</v>
      </c>
      <c r="C39" s="61">
        <f t="shared" si="1"/>
        <v>176209.78597009648</v>
      </c>
      <c r="D39" s="61">
        <f t="shared" si="3"/>
        <v>12077.45</v>
      </c>
      <c r="E39" s="61">
        <f t="shared" si="2"/>
        <v>2202.6223246262061</v>
      </c>
      <c r="F39" s="61">
        <f t="shared" si="0"/>
        <v>9874.8276753737955</v>
      </c>
      <c r="G39" s="53">
        <f t="shared" si="4"/>
        <v>21</v>
      </c>
      <c r="H39" s="66">
        <f t="shared" si="5"/>
        <v>270000</v>
      </c>
      <c r="I39" s="66">
        <f t="shared" si="6"/>
        <v>6500</v>
      </c>
      <c r="J39" s="67">
        <f t="shared" si="7"/>
        <v>263500</v>
      </c>
    </row>
    <row r="40" spans="2:10" x14ac:dyDescent="0.35">
      <c r="B40" s="65">
        <v>22</v>
      </c>
      <c r="C40" s="61">
        <f t="shared" si="1"/>
        <v>166334.95829472269</v>
      </c>
      <c r="D40" s="61">
        <f t="shared" si="3"/>
        <v>12077.45</v>
      </c>
      <c r="E40" s="61">
        <f t="shared" si="2"/>
        <v>2079.1869786840339</v>
      </c>
      <c r="F40" s="68">
        <f t="shared" si="0"/>
        <v>9998.2630213159664</v>
      </c>
      <c r="G40" s="53">
        <f t="shared" si="4"/>
        <v>22</v>
      </c>
      <c r="H40" s="66">
        <f t="shared" si="5"/>
        <v>263500</v>
      </c>
      <c r="I40" s="66">
        <f t="shared" si="6"/>
        <v>6500</v>
      </c>
      <c r="J40" s="67">
        <f t="shared" si="7"/>
        <v>257000</v>
      </c>
    </row>
    <row r="41" spans="2:10" x14ac:dyDescent="0.35">
      <c r="B41" s="65">
        <v>23</v>
      </c>
      <c r="C41" s="61">
        <f t="shared" si="1"/>
        <v>156336.69527340672</v>
      </c>
      <c r="D41" s="61">
        <f t="shared" si="3"/>
        <v>12077.45</v>
      </c>
      <c r="E41" s="61">
        <f t="shared" si="2"/>
        <v>1954.2086909175841</v>
      </c>
      <c r="F41" s="68">
        <f t="shared" si="0"/>
        <v>10123.241309082416</v>
      </c>
      <c r="G41" s="53">
        <f t="shared" si="4"/>
        <v>23</v>
      </c>
      <c r="H41" s="66">
        <f t="shared" si="5"/>
        <v>257000</v>
      </c>
      <c r="I41" s="66">
        <f t="shared" si="6"/>
        <v>6500</v>
      </c>
      <c r="J41" s="67">
        <f t="shared" si="7"/>
        <v>250500</v>
      </c>
    </row>
    <row r="42" spans="2:10" x14ac:dyDescent="0.35">
      <c r="B42" s="65">
        <v>24</v>
      </c>
      <c r="C42" s="61">
        <f t="shared" si="1"/>
        <v>146213.45396432429</v>
      </c>
      <c r="D42" s="61">
        <f t="shared" si="3"/>
        <v>12077.45</v>
      </c>
      <c r="E42" s="61">
        <f t="shared" si="2"/>
        <v>1827.6681745540536</v>
      </c>
      <c r="F42" s="68">
        <f t="shared" si="0"/>
        <v>10249.781825445947</v>
      </c>
      <c r="G42" s="53">
        <f t="shared" si="4"/>
        <v>24</v>
      </c>
      <c r="H42" s="66">
        <f t="shared" si="5"/>
        <v>250500</v>
      </c>
      <c r="I42" s="66">
        <f t="shared" si="6"/>
        <v>6500</v>
      </c>
      <c r="J42" s="67">
        <f t="shared" si="7"/>
        <v>244000</v>
      </c>
    </row>
    <row r="43" spans="2:10" x14ac:dyDescent="0.35">
      <c r="B43" s="65">
        <v>25</v>
      </c>
      <c r="C43" s="61">
        <f t="shared" si="1"/>
        <v>135963.67213887835</v>
      </c>
      <c r="D43" s="61">
        <f t="shared" si="3"/>
        <v>12077.45</v>
      </c>
      <c r="E43" s="61">
        <f t="shared" si="2"/>
        <v>1699.5459017359794</v>
      </c>
      <c r="F43" s="68">
        <f t="shared" si="0"/>
        <v>10377.904098264022</v>
      </c>
      <c r="G43" s="53">
        <f t="shared" si="4"/>
        <v>25</v>
      </c>
      <c r="H43" s="66">
        <f t="shared" si="5"/>
        <v>244000</v>
      </c>
      <c r="I43" s="66">
        <f t="shared" si="6"/>
        <v>6500</v>
      </c>
      <c r="J43" s="67">
        <f t="shared" si="7"/>
        <v>237500</v>
      </c>
    </row>
    <row r="44" spans="2:10" x14ac:dyDescent="0.35">
      <c r="B44" s="65">
        <v>26</v>
      </c>
      <c r="C44" s="61">
        <f t="shared" si="1"/>
        <v>125585.76804061432</v>
      </c>
      <c r="D44" s="61">
        <f t="shared" si="3"/>
        <v>12077.45</v>
      </c>
      <c r="E44" s="61">
        <f t="shared" si="2"/>
        <v>1569.8221005076791</v>
      </c>
      <c r="F44" s="68">
        <f t="shared" si="0"/>
        <v>10507.627899492321</v>
      </c>
      <c r="G44" s="53">
        <f t="shared" si="4"/>
        <v>26</v>
      </c>
      <c r="H44" s="66">
        <f t="shared" si="5"/>
        <v>237500</v>
      </c>
      <c r="I44" s="66">
        <f t="shared" si="6"/>
        <v>6500</v>
      </c>
      <c r="J44" s="67">
        <f t="shared" si="7"/>
        <v>231000</v>
      </c>
    </row>
    <row r="45" spans="2:10" x14ac:dyDescent="0.35">
      <c r="B45" s="65">
        <v>27</v>
      </c>
      <c r="C45" s="61">
        <f t="shared" si="1"/>
        <v>115078.140141122</v>
      </c>
      <c r="D45" s="61">
        <f t="shared" si="3"/>
        <v>12077.45</v>
      </c>
      <c r="E45" s="61">
        <f t="shared" si="2"/>
        <v>1438.476751764025</v>
      </c>
      <c r="F45" s="68">
        <f t="shared" si="0"/>
        <v>10638.973248235976</v>
      </c>
      <c r="G45" s="53">
        <f t="shared" si="4"/>
        <v>27</v>
      </c>
      <c r="H45" s="66">
        <f t="shared" si="5"/>
        <v>231000</v>
      </c>
      <c r="I45" s="66">
        <f t="shared" si="6"/>
        <v>6500</v>
      </c>
      <c r="J45" s="67">
        <f t="shared" si="7"/>
        <v>224500</v>
      </c>
    </row>
    <row r="46" spans="2:10" x14ac:dyDescent="0.35">
      <c r="B46" s="65">
        <v>28</v>
      </c>
      <c r="C46" s="61">
        <f t="shared" si="1"/>
        <v>104439.16689288602</v>
      </c>
      <c r="D46" s="61">
        <f t="shared" si="3"/>
        <v>12077.45</v>
      </c>
      <c r="E46" s="61">
        <f t="shared" si="2"/>
        <v>1305.4895861610753</v>
      </c>
      <c r="F46" s="68">
        <f t="shared" si="0"/>
        <v>10771.960413838926</v>
      </c>
      <c r="G46" s="53">
        <f t="shared" si="4"/>
        <v>28</v>
      </c>
      <c r="H46" s="66">
        <f t="shared" si="5"/>
        <v>224500</v>
      </c>
      <c r="I46" s="66">
        <f t="shared" si="6"/>
        <v>6500</v>
      </c>
      <c r="J46" s="67">
        <f t="shared" si="7"/>
        <v>218000</v>
      </c>
    </row>
    <row r="47" spans="2:10" x14ac:dyDescent="0.35">
      <c r="B47" s="65">
        <v>29</v>
      </c>
      <c r="C47" s="61">
        <f t="shared" si="1"/>
        <v>93667.20647904709</v>
      </c>
      <c r="D47" s="61">
        <f t="shared" si="3"/>
        <v>12077.45</v>
      </c>
      <c r="E47" s="61">
        <f t="shared" si="2"/>
        <v>1170.8400809880886</v>
      </c>
      <c r="F47" s="68">
        <f t="shared" si="0"/>
        <v>10906.609919011913</v>
      </c>
      <c r="G47" s="53">
        <f t="shared" si="4"/>
        <v>29</v>
      </c>
      <c r="H47" s="66">
        <f t="shared" si="5"/>
        <v>218000</v>
      </c>
      <c r="I47" s="66">
        <f t="shared" si="6"/>
        <v>6500</v>
      </c>
      <c r="J47" s="67">
        <f t="shared" si="7"/>
        <v>211500</v>
      </c>
    </row>
    <row r="48" spans="2:10" x14ac:dyDescent="0.35">
      <c r="B48" s="65">
        <v>30</v>
      </c>
      <c r="C48" s="61">
        <f t="shared" si="1"/>
        <v>82760.596560035177</v>
      </c>
      <c r="D48" s="61">
        <f t="shared" si="3"/>
        <v>12077.45</v>
      </c>
      <c r="E48" s="61">
        <f t="shared" si="2"/>
        <v>1034.5074570004397</v>
      </c>
      <c r="F48" s="68">
        <f t="shared" si="0"/>
        <v>11042.942542999561</v>
      </c>
      <c r="G48" s="53">
        <f t="shared" si="4"/>
        <v>30</v>
      </c>
      <c r="H48" s="66">
        <f t="shared" si="5"/>
        <v>211500</v>
      </c>
      <c r="I48" s="66">
        <f t="shared" si="6"/>
        <v>6500</v>
      </c>
      <c r="J48" s="67">
        <f t="shared" si="7"/>
        <v>205000</v>
      </c>
    </row>
    <row r="49" spans="2:10" x14ac:dyDescent="0.35">
      <c r="B49" s="65">
        <v>31</v>
      </c>
      <c r="C49" s="61">
        <f t="shared" si="1"/>
        <v>71717.654017035617</v>
      </c>
      <c r="D49" s="61">
        <f t="shared" si="3"/>
        <v>12077.45</v>
      </c>
      <c r="E49" s="61">
        <f t="shared" si="2"/>
        <v>896.47067521294525</v>
      </c>
      <c r="F49" s="68">
        <f t="shared" si="0"/>
        <v>11180.979324787055</v>
      </c>
      <c r="G49" s="53">
        <f t="shared" si="4"/>
        <v>31</v>
      </c>
      <c r="H49" s="66">
        <f t="shared" si="5"/>
        <v>205000</v>
      </c>
      <c r="I49" s="66">
        <f t="shared" si="6"/>
        <v>6500</v>
      </c>
      <c r="J49" s="67">
        <f t="shared" si="7"/>
        <v>198500</v>
      </c>
    </row>
    <row r="50" spans="2:10" x14ac:dyDescent="0.35">
      <c r="B50" s="65">
        <v>32</v>
      </c>
      <c r="C50" s="61">
        <f t="shared" si="1"/>
        <v>60536.674692248562</v>
      </c>
      <c r="D50" s="61">
        <f t="shared" si="3"/>
        <v>12077.45</v>
      </c>
      <c r="E50" s="61">
        <f t="shared" si="2"/>
        <v>756.70843365310702</v>
      </c>
      <c r="F50" s="68">
        <f t="shared" si="0"/>
        <v>11320.741566346893</v>
      </c>
      <c r="G50" s="53">
        <f t="shared" si="4"/>
        <v>32</v>
      </c>
      <c r="H50" s="66">
        <f t="shared" si="5"/>
        <v>198500</v>
      </c>
      <c r="I50" s="66">
        <f t="shared" si="6"/>
        <v>6500</v>
      </c>
      <c r="J50" s="67">
        <f t="shared" si="7"/>
        <v>192000</v>
      </c>
    </row>
    <row r="51" spans="2:10" x14ac:dyDescent="0.35">
      <c r="B51" s="65">
        <v>33</v>
      </c>
      <c r="C51" s="61">
        <f t="shared" si="1"/>
        <v>49215.933125901669</v>
      </c>
      <c r="D51" s="61">
        <f t="shared" si="3"/>
        <v>12077.45</v>
      </c>
      <c r="E51" s="61">
        <f t="shared" si="2"/>
        <v>615.19916407377093</v>
      </c>
      <c r="F51" s="68">
        <f t="shared" si="0"/>
        <v>11462.25083592623</v>
      </c>
      <c r="G51" s="53">
        <f t="shared" si="4"/>
        <v>33</v>
      </c>
      <c r="H51" s="66">
        <f t="shared" si="5"/>
        <v>192000</v>
      </c>
      <c r="I51" s="66">
        <f t="shared" si="6"/>
        <v>6500</v>
      </c>
      <c r="J51" s="67">
        <f t="shared" si="7"/>
        <v>185500</v>
      </c>
    </row>
    <row r="52" spans="2:10" x14ac:dyDescent="0.35">
      <c r="B52" s="65"/>
      <c r="C52" s="61"/>
      <c r="D52" s="61"/>
      <c r="E52" s="61"/>
      <c r="F52" s="68"/>
      <c r="G52" s="53"/>
      <c r="H52" s="66"/>
      <c r="I52" s="66"/>
      <c r="J52" s="67"/>
    </row>
    <row r="53" spans="2:10" x14ac:dyDescent="0.35">
      <c r="B53" s="65">
        <v>34</v>
      </c>
      <c r="C53" s="61">
        <f>+C51-F51</f>
        <v>37753.682289975441</v>
      </c>
      <c r="D53" s="61">
        <f>+D51</f>
        <v>12077.45</v>
      </c>
      <c r="E53" s="61">
        <f t="shared" si="2"/>
        <v>471.92102862469301</v>
      </c>
      <c r="F53" s="68">
        <f t="shared" si="0"/>
        <v>11605.528971375308</v>
      </c>
      <c r="G53" s="53">
        <f>+G51+1</f>
        <v>34</v>
      </c>
      <c r="H53" s="66">
        <f>+J51</f>
        <v>185500</v>
      </c>
      <c r="I53" s="66">
        <f>+I51</f>
        <v>6500</v>
      </c>
      <c r="J53" s="67">
        <f t="shared" si="7"/>
        <v>179000</v>
      </c>
    </row>
    <row r="54" spans="2:10" x14ac:dyDescent="0.35">
      <c r="B54" s="65">
        <v>35</v>
      </c>
      <c r="C54" s="61">
        <f t="shared" si="1"/>
        <v>26148.153318600132</v>
      </c>
      <c r="D54" s="61">
        <f t="shared" si="3"/>
        <v>12077.45</v>
      </c>
      <c r="E54" s="61">
        <f t="shared" si="2"/>
        <v>326.85191648250168</v>
      </c>
      <c r="F54" s="68">
        <f t="shared" si="0"/>
        <v>11750.5980835175</v>
      </c>
      <c r="G54" s="53">
        <f t="shared" si="4"/>
        <v>35</v>
      </c>
      <c r="H54" s="66">
        <f t="shared" si="5"/>
        <v>179000</v>
      </c>
      <c r="I54" s="66">
        <f t="shared" si="6"/>
        <v>6500</v>
      </c>
      <c r="J54" s="67">
        <f t="shared" si="7"/>
        <v>172500</v>
      </c>
    </row>
    <row r="55" spans="2:10" x14ac:dyDescent="0.35">
      <c r="B55" s="65">
        <v>36</v>
      </c>
      <c r="C55" s="61">
        <f t="shared" si="1"/>
        <v>14397.555235082633</v>
      </c>
      <c r="D55" s="61">
        <f t="shared" si="3"/>
        <v>12077.45</v>
      </c>
      <c r="E55" s="61">
        <f t="shared" si="2"/>
        <v>179.96944043853293</v>
      </c>
      <c r="F55" s="68">
        <f t="shared" si="0"/>
        <v>11897.480559561467</v>
      </c>
      <c r="G55" s="53">
        <f t="shared" si="4"/>
        <v>36</v>
      </c>
      <c r="H55" s="66">
        <f t="shared" si="5"/>
        <v>172500</v>
      </c>
      <c r="I55" s="66">
        <f t="shared" si="6"/>
        <v>6500</v>
      </c>
      <c r="J55" s="67">
        <f t="shared" si="7"/>
        <v>166000</v>
      </c>
    </row>
    <row r="56" spans="2:10" ht="15.75" thickBot="1" x14ac:dyDescent="0.4">
      <c r="B56" s="69" t="s">
        <v>1</v>
      </c>
      <c r="C56" s="70">
        <f t="shared" si="1"/>
        <v>2500.0746755211658</v>
      </c>
      <c r="D56" s="71"/>
      <c r="E56" s="70"/>
      <c r="F56" s="72"/>
      <c r="G56" s="53">
        <f t="shared" si="4"/>
        <v>37</v>
      </c>
      <c r="H56" s="66">
        <f t="shared" si="5"/>
        <v>166000</v>
      </c>
      <c r="I56" s="66">
        <f t="shared" si="6"/>
        <v>6500</v>
      </c>
      <c r="J56" s="67">
        <f t="shared" si="7"/>
        <v>159500</v>
      </c>
    </row>
    <row r="57" spans="2:10" x14ac:dyDescent="0.35">
      <c r="C57" s="19"/>
      <c r="D57" s="19"/>
      <c r="E57" s="19"/>
      <c r="F57" s="19"/>
      <c r="G57" s="53">
        <f t="shared" si="4"/>
        <v>38</v>
      </c>
      <c r="H57" s="66">
        <f t="shared" si="5"/>
        <v>159500</v>
      </c>
      <c r="I57" s="66">
        <f t="shared" si="6"/>
        <v>6500</v>
      </c>
      <c r="J57" s="67">
        <f t="shared" si="7"/>
        <v>153000</v>
      </c>
    </row>
    <row r="58" spans="2:10" x14ac:dyDescent="0.35">
      <c r="B58" s="74"/>
      <c r="C58" s="19"/>
      <c r="D58" s="19"/>
      <c r="E58" s="19"/>
      <c r="F58" s="19"/>
      <c r="G58" s="53">
        <f t="shared" si="4"/>
        <v>39</v>
      </c>
      <c r="H58" s="66">
        <f t="shared" si="5"/>
        <v>153000</v>
      </c>
      <c r="I58" s="66">
        <f t="shared" si="6"/>
        <v>6500</v>
      </c>
      <c r="J58" s="67">
        <f t="shared" si="7"/>
        <v>146500</v>
      </c>
    </row>
    <row r="59" spans="2:10" x14ac:dyDescent="0.35">
      <c r="G59" s="53">
        <f t="shared" si="4"/>
        <v>40</v>
      </c>
      <c r="H59" s="66">
        <f t="shared" si="5"/>
        <v>146500</v>
      </c>
      <c r="I59" s="66">
        <f t="shared" si="6"/>
        <v>6500</v>
      </c>
      <c r="J59" s="67">
        <f t="shared" si="7"/>
        <v>140000</v>
      </c>
    </row>
    <row r="60" spans="2:10" x14ac:dyDescent="0.35">
      <c r="G60" s="53">
        <f t="shared" si="4"/>
        <v>41</v>
      </c>
      <c r="H60" s="66">
        <f t="shared" si="5"/>
        <v>140000</v>
      </c>
      <c r="I60" s="66">
        <f t="shared" si="6"/>
        <v>6500</v>
      </c>
      <c r="J60" s="67">
        <f t="shared" si="7"/>
        <v>133500</v>
      </c>
    </row>
    <row r="61" spans="2:10" x14ac:dyDescent="0.35">
      <c r="G61" s="53">
        <f t="shared" si="4"/>
        <v>42</v>
      </c>
      <c r="H61" s="66">
        <f t="shared" si="5"/>
        <v>133500</v>
      </c>
      <c r="I61" s="66">
        <f t="shared" si="6"/>
        <v>6500</v>
      </c>
      <c r="J61" s="67">
        <f t="shared" si="7"/>
        <v>127000</v>
      </c>
    </row>
    <row r="62" spans="2:10" x14ac:dyDescent="0.35">
      <c r="G62" s="53">
        <f t="shared" si="4"/>
        <v>43</v>
      </c>
      <c r="H62" s="66">
        <f t="shared" si="5"/>
        <v>127000</v>
      </c>
      <c r="I62" s="66">
        <f t="shared" si="6"/>
        <v>6500</v>
      </c>
      <c r="J62" s="67">
        <f t="shared" si="7"/>
        <v>120500</v>
      </c>
    </row>
    <row r="63" spans="2:10" x14ac:dyDescent="0.35">
      <c r="G63" s="53">
        <f t="shared" si="4"/>
        <v>44</v>
      </c>
      <c r="H63" s="66">
        <f t="shared" si="5"/>
        <v>120500</v>
      </c>
      <c r="I63" s="66">
        <f t="shared" si="6"/>
        <v>6500</v>
      </c>
      <c r="J63" s="67">
        <f t="shared" si="7"/>
        <v>114000</v>
      </c>
    </row>
    <row r="64" spans="2:10" x14ac:dyDescent="0.35">
      <c r="G64" s="53">
        <f t="shared" si="4"/>
        <v>45</v>
      </c>
      <c r="H64" s="66">
        <f t="shared" si="5"/>
        <v>114000</v>
      </c>
      <c r="I64" s="66">
        <f t="shared" si="6"/>
        <v>6500</v>
      </c>
      <c r="J64" s="67">
        <f t="shared" si="7"/>
        <v>107500</v>
      </c>
    </row>
    <row r="65" spans="7:10" x14ac:dyDescent="0.35">
      <c r="G65" s="53">
        <f t="shared" si="4"/>
        <v>46</v>
      </c>
      <c r="H65" s="66">
        <f t="shared" si="5"/>
        <v>107500</v>
      </c>
      <c r="I65" s="66">
        <f t="shared" si="6"/>
        <v>6500</v>
      </c>
      <c r="J65" s="67">
        <f t="shared" si="7"/>
        <v>101000</v>
      </c>
    </row>
    <row r="66" spans="7:10" x14ac:dyDescent="0.35">
      <c r="G66" s="53">
        <f t="shared" si="4"/>
        <v>47</v>
      </c>
      <c r="H66" s="66">
        <f t="shared" si="5"/>
        <v>101000</v>
      </c>
      <c r="I66" s="66">
        <f t="shared" si="6"/>
        <v>6500</v>
      </c>
      <c r="J66" s="67">
        <f t="shared" si="7"/>
        <v>94500</v>
      </c>
    </row>
    <row r="67" spans="7:10" x14ac:dyDescent="0.35">
      <c r="G67" s="53">
        <f t="shared" si="4"/>
        <v>48</v>
      </c>
      <c r="H67" s="66">
        <f t="shared" si="5"/>
        <v>94500</v>
      </c>
      <c r="I67" s="66">
        <f t="shared" si="6"/>
        <v>6500</v>
      </c>
      <c r="J67" s="67">
        <f t="shared" si="7"/>
        <v>88000</v>
      </c>
    </row>
    <row r="68" spans="7:10" x14ac:dyDescent="0.35">
      <c r="G68" s="53">
        <f t="shared" si="4"/>
        <v>49</v>
      </c>
      <c r="H68" s="66">
        <f t="shared" si="5"/>
        <v>88000</v>
      </c>
      <c r="I68" s="66">
        <f t="shared" si="6"/>
        <v>6500</v>
      </c>
      <c r="J68" s="67">
        <f t="shared" si="7"/>
        <v>81500</v>
      </c>
    </row>
    <row r="69" spans="7:10" x14ac:dyDescent="0.35">
      <c r="G69" s="53">
        <f t="shared" si="4"/>
        <v>50</v>
      </c>
      <c r="H69" s="66">
        <f t="shared" si="5"/>
        <v>81500</v>
      </c>
      <c r="I69" s="66">
        <f t="shared" si="6"/>
        <v>6500</v>
      </c>
      <c r="J69" s="67">
        <f t="shared" si="7"/>
        <v>75000</v>
      </c>
    </row>
    <row r="70" spans="7:10" x14ac:dyDescent="0.35">
      <c r="G70" s="53">
        <f t="shared" si="4"/>
        <v>51</v>
      </c>
      <c r="H70" s="66">
        <f t="shared" si="5"/>
        <v>75000</v>
      </c>
      <c r="I70" s="66">
        <f t="shared" si="6"/>
        <v>6500</v>
      </c>
      <c r="J70" s="67">
        <f t="shared" si="7"/>
        <v>68500</v>
      </c>
    </row>
    <row r="71" spans="7:10" x14ac:dyDescent="0.35">
      <c r="G71" s="53">
        <f t="shared" si="4"/>
        <v>52</v>
      </c>
      <c r="H71" s="66">
        <f t="shared" si="5"/>
        <v>68500</v>
      </c>
      <c r="I71" s="66">
        <f t="shared" si="6"/>
        <v>6500</v>
      </c>
      <c r="J71" s="67">
        <f t="shared" si="7"/>
        <v>62000</v>
      </c>
    </row>
    <row r="72" spans="7:10" x14ac:dyDescent="0.35">
      <c r="G72" s="53">
        <f t="shared" si="4"/>
        <v>53</v>
      </c>
      <c r="H72" s="66">
        <f t="shared" si="5"/>
        <v>62000</v>
      </c>
      <c r="I72" s="66">
        <f t="shared" si="6"/>
        <v>6500</v>
      </c>
      <c r="J72" s="67">
        <f t="shared" si="7"/>
        <v>55500</v>
      </c>
    </row>
    <row r="73" spans="7:10" x14ac:dyDescent="0.35">
      <c r="G73" s="53">
        <f t="shared" si="4"/>
        <v>54</v>
      </c>
      <c r="H73" s="66">
        <f t="shared" si="5"/>
        <v>55500</v>
      </c>
      <c r="I73" s="66">
        <f t="shared" si="6"/>
        <v>6500</v>
      </c>
      <c r="J73" s="67">
        <f t="shared" si="7"/>
        <v>49000</v>
      </c>
    </row>
    <row r="74" spans="7:10" x14ac:dyDescent="0.35">
      <c r="G74" s="53">
        <f t="shared" si="4"/>
        <v>55</v>
      </c>
      <c r="H74" s="66">
        <f t="shared" si="5"/>
        <v>49000</v>
      </c>
      <c r="I74" s="66">
        <f t="shared" si="6"/>
        <v>6500</v>
      </c>
      <c r="J74" s="67">
        <f t="shared" si="7"/>
        <v>42500</v>
      </c>
    </row>
    <row r="75" spans="7:10" x14ac:dyDescent="0.35">
      <c r="G75" s="53">
        <f t="shared" si="4"/>
        <v>56</v>
      </c>
      <c r="H75" s="66">
        <f t="shared" si="5"/>
        <v>42500</v>
      </c>
      <c r="I75" s="66">
        <f t="shared" si="6"/>
        <v>6500</v>
      </c>
      <c r="J75" s="67">
        <f t="shared" si="7"/>
        <v>36000</v>
      </c>
    </row>
    <row r="76" spans="7:10" x14ac:dyDescent="0.35">
      <c r="G76" s="53">
        <f t="shared" si="4"/>
        <v>57</v>
      </c>
      <c r="H76" s="66">
        <f t="shared" si="5"/>
        <v>36000</v>
      </c>
      <c r="I76" s="66">
        <f t="shared" si="6"/>
        <v>6500</v>
      </c>
      <c r="J76" s="67">
        <f t="shared" si="7"/>
        <v>29500</v>
      </c>
    </row>
    <row r="77" spans="7:10" x14ac:dyDescent="0.35">
      <c r="G77" s="53">
        <f t="shared" si="4"/>
        <v>58</v>
      </c>
      <c r="H77" s="66">
        <f t="shared" si="5"/>
        <v>29500</v>
      </c>
      <c r="I77" s="66">
        <f t="shared" si="6"/>
        <v>6500</v>
      </c>
      <c r="J77" s="67">
        <f t="shared" si="7"/>
        <v>23000</v>
      </c>
    </row>
    <row r="78" spans="7:10" x14ac:dyDescent="0.35">
      <c r="G78" s="53">
        <f t="shared" si="4"/>
        <v>59</v>
      </c>
      <c r="H78" s="66">
        <f t="shared" si="5"/>
        <v>23000</v>
      </c>
      <c r="I78" s="66">
        <f t="shared" si="6"/>
        <v>6500</v>
      </c>
      <c r="J78" s="67">
        <f t="shared" si="7"/>
        <v>16500</v>
      </c>
    </row>
    <row r="79" spans="7:10" x14ac:dyDescent="0.35">
      <c r="G79" s="53">
        <f t="shared" si="4"/>
        <v>60</v>
      </c>
      <c r="H79" s="66">
        <f t="shared" si="5"/>
        <v>16500</v>
      </c>
      <c r="I79" s="66">
        <f t="shared" si="6"/>
        <v>6500</v>
      </c>
      <c r="J79" s="67">
        <f t="shared" si="7"/>
        <v>10000</v>
      </c>
    </row>
    <row r="80" spans="7:10" ht="15.75" thickBot="1" x14ac:dyDescent="0.4">
      <c r="G80" s="57"/>
      <c r="H80" s="75"/>
      <c r="I80" s="75"/>
      <c r="J80" s="76"/>
    </row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</sheetData>
  <mergeCells count="2">
    <mergeCell ref="B16:F16"/>
    <mergeCell ref="G16:J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fitToHeight="2" orientation="portrait" r:id="rId1"/>
  <headerFooter alignWithMargins="0">
    <oddHeader>&amp;R&amp;P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87"/>
  <sheetViews>
    <sheetView workbookViewId="0"/>
  </sheetViews>
  <sheetFormatPr defaultColWidth="0" defaultRowHeight="15" zeroHeight="1" x14ac:dyDescent="0.35"/>
  <cols>
    <col min="1" max="1" width="2.83203125" style="16" customWidth="1"/>
    <col min="2" max="2" width="8.83203125" style="73" customWidth="1"/>
    <col min="3" max="6" width="11.83203125" style="16" customWidth="1"/>
    <col min="7" max="7" width="8.83203125" style="16" customWidth="1"/>
    <col min="8" max="10" width="11.83203125" style="16" customWidth="1"/>
    <col min="11" max="11" width="2.83203125" style="16" customWidth="1"/>
    <col min="12" max="16384" width="0" style="16" hidden="1"/>
  </cols>
  <sheetData>
    <row r="1" spans="2:10" ht="96.75" customHeight="1" x14ac:dyDescent="0.35"/>
    <row r="2" spans="2:10" s="19" customFormat="1" x14ac:dyDescent="0.35">
      <c r="B2" s="20" t="s">
        <v>38</v>
      </c>
      <c r="C2" s="21"/>
      <c r="D2" s="21"/>
      <c r="E2" s="21"/>
    </row>
    <row r="3" spans="2:10" s="19" customFormat="1" ht="9.75" customHeight="1" x14ac:dyDescent="0.35"/>
    <row r="4" spans="2:10" s="19" customFormat="1" x14ac:dyDescent="0.35">
      <c r="B4" s="22" t="s">
        <v>2</v>
      </c>
      <c r="C4" s="23"/>
      <c r="D4" s="23"/>
      <c r="E4" s="24"/>
      <c r="F4" s="25" t="s">
        <v>3</v>
      </c>
      <c r="G4" s="23"/>
      <c r="H4" s="23"/>
      <c r="I4" s="23"/>
      <c r="J4" s="24"/>
    </row>
    <row r="5" spans="2:10" x14ac:dyDescent="0.35">
      <c r="B5" s="26" t="s">
        <v>4</v>
      </c>
      <c r="C5" s="27"/>
      <c r="D5" s="27"/>
      <c r="E5" s="28"/>
      <c r="F5" s="91" t="s">
        <v>8</v>
      </c>
      <c r="G5" s="27"/>
      <c r="H5" s="27"/>
      <c r="I5" s="28"/>
      <c r="J5" s="92">
        <f>PV(J12/J8,J7,-J9,-J11,J10)+J6</f>
        <v>399999.95225178753</v>
      </c>
    </row>
    <row r="6" spans="2:10" x14ac:dyDescent="0.35">
      <c r="B6" s="31" t="s">
        <v>22</v>
      </c>
      <c r="C6" s="32"/>
      <c r="D6" s="32"/>
      <c r="E6" s="33"/>
      <c r="F6" s="93" t="s">
        <v>24</v>
      </c>
      <c r="G6" s="32"/>
      <c r="H6" s="32"/>
      <c r="I6" s="33"/>
      <c r="J6" s="35">
        <v>50000</v>
      </c>
    </row>
    <row r="7" spans="2:10" x14ac:dyDescent="0.35">
      <c r="B7" s="36" t="s">
        <v>23</v>
      </c>
      <c r="C7" s="32"/>
      <c r="D7" s="32"/>
      <c r="E7" s="33"/>
      <c r="F7" s="93" t="s">
        <v>9</v>
      </c>
      <c r="G7" s="32"/>
      <c r="H7" s="32"/>
      <c r="I7" s="33"/>
      <c r="J7" s="35">
        <v>36</v>
      </c>
    </row>
    <row r="8" spans="2:10" x14ac:dyDescent="0.35">
      <c r="B8" s="31" t="s">
        <v>32</v>
      </c>
      <c r="C8" s="32"/>
      <c r="D8" s="32"/>
      <c r="E8" s="33"/>
      <c r="F8" s="93" t="s">
        <v>10</v>
      </c>
      <c r="G8" s="32"/>
      <c r="H8" s="32"/>
      <c r="I8" s="33"/>
      <c r="J8" s="35">
        <v>4</v>
      </c>
    </row>
    <row r="9" spans="2:10" x14ac:dyDescent="0.35">
      <c r="B9" s="31" t="s">
        <v>31</v>
      </c>
      <c r="C9" s="32"/>
      <c r="D9" s="32"/>
      <c r="E9" s="33"/>
      <c r="F9" s="93" t="s">
        <v>34</v>
      </c>
      <c r="G9" s="32"/>
      <c r="H9" s="32"/>
      <c r="I9" s="33"/>
      <c r="J9" s="35">
        <v>12077.45</v>
      </c>
    </row>
    <row r="10" spans="2:10" x14ac:dyDescent="0.35">
      <c r="B10" s="31" t="s">
        <v>26</v>
      </c>
      <c r="C10" s="32"/>
      <c r="D10" s="32"/>
      <c r="E10" s="33"/>
      <c r="F10" s="93" t="s">
        <v>30</v>
      </c>
      <c r="G10" s="32"/>
      <c r="H10" s="38"/>
      <c r="I10" s="33"/>
      <c r="J10" s="35">
        <v>0</v>
      </c>
    </row>
    <row r="11" spans="2:10" x14ac:dyDescent="0.35">
      <c r="B11" s="31" t="s">
        <v>27</v>
      </c>
      <c r="C11" s="32"/>
      <c r="D11" s="32"/>
      <c r="E11" s="33"/>
      <c r="F11" s="94" t="s">
        <v>11</v>
      </c>
      <c r="G11" s="32"/>
      <c r="H11" s="32"/>
      <c r="I11" s="33"/>
      <c r="J11" s="35">
        <v>2500</v>
      </c>
    </row>
    <row r="12" spans="2:10" x14ac:dyDescent="0.35">
      <c r="B12" s="36" t="s">
        <v>28</v>
      </c>
      <c r="C12" s="32"/>
      <c r="D12" s="32"/>
      <c r="E12" s="33"/>
      <c r="F12" s="94" t="s">
        <v>35</v>
      </c>
      <c r="G12" s="32"/>
      <c r="H12" s="32"/>
      <c r="I12" s="33"/>
      <c r="J12" s="40">
        <v>0.05</v>
      </c>
    </row>
    <row r="13" spans="2:10" ht="12.75" customHeight="1" x14ac:dyDescent="0.35">
      <c r="B13" s="31" t="s">
        <v>29</v>
      </c>
      <c r="C13" s="41"/>
      <c r="D13" s="41"/>
      <c r="E13" s="42"/>
      <c r="F13" s="43" t="s">
        <v>25</v>
      </c>
      <c r="G13" s="32"/>
      <c r="H13" s="44"/>
      <c r="I13" s="33"/>
      <c r="J13" s="35">
        <v>60</v>
      </c>
    </row>
    <row r="14" spans="2:10" ht="12.75" customHeight="1" x14ac:dyDescent="0.35">
      <c r="B14" s="45"/>
      <c r="C14" s="46"/>
      <c r="D14" s="46"/>
      <c r="E14" s="46"/>
      <c r="F14" s="45" t="s">
        <v>14</v>
      </c>
      <c r="G14" s="47"/>
      <c r="H14" s="48"/>
      <c r="I14" s="95"/>
      <c r="J14" s="49">
        <v>10000</v>
      </c>
    </row>
    <row r="15" spans="2:10" ht="9.9499999999999993" customHeight="1" thickBot="1" x14ac:dyDescent="0.4">
      <c r="B15" s="50"/>
      <c r="C15" s="19"/>
      <c r="D15" s="51"/>
      <c r="E15" s="52"/>
    </row>
    <row r="16" spans="2:10" ht="15.75" thickBot="1" x14ac:dyDescent="0.4">
      <c r="B16" s="108" t="s">
        <v>12</v>
      </c>
      <c r="C16" s="109"/>
      <c r="D16" s="109"/>
      <c r="E16" s="109"/>
      <c r="F16" s="110"/>
      <c r="G16" s="108" t="s">
        <v>13</v>
      </c>
      <c r="H16" s="109"/>
      <c r="I16" s="109"/>
      <c r="J16" s="110"/>
    </row>
    <row r="17" spans="2:10" x14ac:dyDescent="0.35">
      <c r="B17" s="53" t="s">
        <v>6</v>
      </c>
      <c r="C17" s="54"/>
      <c r="D17" s="55"/>
      <c r="E17" s="54"/>
      <c r="F17" s="56"/>
      <c r="G17" s="53"/>
      <c r="H17" s="54" t="s">
        <v>16</v>
      </c>
      <c r="I17" s="54" t="s">
        <v>20</v>
      </c>
      <c r="J17" s="56" t="s">
        <v>16</v>
      </c>
    </row>
    <row r="18" spans="2:10" ht="15.75" thickBot="1" x14ac:dyDescent="0.4">
      <c r="B18" s="57" t="s">
        <v>15</v>
      </c>
      <c r="C18" s="58" t="s">
        <v>0</v>
      </c>
      <c r="D18" s="58" t="s">
        <v>6</v>
      </c>
      <c r="E18" s="58" t="s">
        <v>5</v>
      </c>
      <c r="F18" s="59" t="s">
        <v>7</v>
      </c>
      <c r="G18" s="57" t="s">
        <v>21</v>
      </c>
      <c r="H18" s="58" t="s">
        <v>17</v>
      </c>
      <c r="I18" s="58" t="s">
        <v>19</v>
      </c>
      <c r="J18" s="59" t="s">
        <v>18</v>
      </c>
    </row>
    <row r="19" spans="2:10" x14ac:dyDescent="0.35">
      <c r="B19" s="60">
        <v>1</v>
      </c>
      <c r="C19" s="61">
        <f>+J5-J6</f>
        <v>349999.95225178753</v>
      </c>
      <c r="D19" s="61">
        <f>+J9</f>
        <v>12077.45</v>
      </c>
      <c r="E19" s="61">
        <f>IF(J$10=0,C19*J$12/J$8,(C19-D19)*J$12/J$8)</f>
        <v>4374.9994031473443</v>
      </c>
      <c r="F19" s="61">
        <f t="shared" ref="F19:F54" si="0">+D19-E19</f>
        <v>7702.4505968526564</v>
      </c>
      <c r="G19" s="62">
        <v>1</v>
      </c>
      <c r="H19" s="63">
        <f>+J5</f>
        <v>399999.95225178753</v>
      </c>
      <c r="I19" s="63">
        <f>(J5-J14)/J13</f>
        <v>6499.9992041964588</v>
      </c>
      <c r="J19" s="64">
        <f>+H19-I19</f>
        <v>393499.95304759109</v>
      </c>
    </row>
    <row r="20" spans="2:10" x14ac:dyDescent="0.35">
      <c r="B20" s="65">
        <v>2</v>
      </c>
      <c r="C20" s="61">
        <f t="shared" ref="C20:C55" si="1">+C19-F19</f>
        <v>342297.50165493489</v>
      </c>
      <c r="D20" s="61">
        <f>+D19</f>
        <v>12077.45</v>
      </c>
      <c r="E20" s="61">
        <f t="shared" ref="E20:E54" si="2">IF(J$10=0,C20*J$12/J$8,(C20-D20)*J$12/J$8)</f>
        <v>4278.7187706866862</v>
      </c>
      <c r="F20" s="61">
        <f t="shared" si="0"/>
        <v>7798.7312293133145</v>
      </c>
      <c r="G20" s="53">
        <f>+G19+1</f>
        <v>2</v>
      </c>
      <c r="H20" s="66">
        <f>+J19</f>
        <v>393499.95304759109</v>
      </c>
      <c r="I20" s="66">
        <f>+I19</f>
        <v>6499.9992041964588</v>
      </c>
      <c r="J20" s="67">
        <f>+H20-I20</f>
        <v>386999.95384339464</v>
      </c>
    </row>
    <row r="21" spans="2:10" x14ac:dyDescent="0.35">
      <c r="B21" s="65">
        <v>3</v>
      </c>
      <c r="C21" s="61">
        <f t="shared" si="1"/>
        <v>334498.77042562159</v>
      </c>
      <c r="D21" s="61">
        <f t="shared" ref="D21:D54" si="3">+D20</f>
        <v>12077.45</v>
      </c>
      <c r="E21" s="61">
        <f t="shared" si="2"/>
        <v>4181.2346303202703</v>
      </c>
      <c r="F21" s="61">
        <f t="shared" si="0"/>
        <v>7896.2153696797304</v>
      </c>
      <c r="G21" s="53">
        <f t="shared" ref="G21:G79" si="4">+G20+1</f>
        <v>3</v>
      </c>
      <c r="H21" s="66">
        <f t="shared" ref="H21:H79" si="5">+J20</f>
        <v>386999.95384339464</v>
      </c>
      <c r="I21" s="66">
        <f t="shared" ref="I21:I79" si="6">+I20</f>
        <v>6499.9992041964588</v>
      </c>
      <c r="J21" s="67">
        <f t="shared" ref="J21:J79" si="7">+H21-I21</f>
        <v>380499.9546391982</v>
      </c>
    </row>
    <row r="22" spans="2:10" x14ac:dyDescent="0.35">
      <c r="B22" s="65">
        <v>4</v>
      </c>
      <c r="C22" s="61">
        <f t="shared" si="1"/>
        <v>326602.55505594186</v>
      </c>
      <c r="D22" s="61">
        <f t="shared" si="3"/>
        <v>12077.45</v>
      </c>
      <c r="E22" s="61">
        <f t="shared" si="2"/>
        <v>4082.5319381992736</v>
      </c>
      <c r="F22" s="61">
        <f t="shared" si="0"/>
        <v>7994.9180618007267</v>
      </c>
      <c r="G22" s="53">
        <f t="shared" si="4"/>
        <v>4</v>
      </c>
      <c r="H22" s="66">
        <f t="shared" si="5"/>
        <v>380499.9546391982</v>
      </c>
      <c r="I22" s="66">
        <f t="shared" si="6"/>
        <v>6499.9992041964588</v>
      </c>
      <c r="J22" s="67">
        <f t="shared" si="7"/>
        <v>373999.95543500176</v>
      </c>
    </row>
    <row r="23" spans="2:10" x14ac:dyDescent="0.35">
      <c r="B23" s="65">
        <v>5</v>
      </c>
      <c r="C23" s="61">
        <f t="shared" si="1"/>
        <v>318607.63699414115</v>
      </c>
      <c r="D23" s="61">
        <f t="shared" si="3"/>
        <v>12077.45</v>
      </c>
      <c r="E23" s="61">
        <f t="shared" si="2"/>
        <v>3982.5954624267647</v>
      </c>
      <c r="F23" s="61">
        <f t="shared" si="0"/>
        <v>8094.8545375732356</v>
      </c>
      <c r="G23" s="53">
        <f t="shared" si="4"/>
        <v>5</v>
      </c>
      <c r="H23" s="66">
        <f t="shared" si="5"/>
        <v>373999.95543500176</v>
      </c>
      <c r="I23" s="66">
        <f t="shared" si="6"/>
        <v>6499.9992041964588</v>
      </c>
      <c r="J23" s="67">
        <f t="shared" si="7"/>
        <v>367499.95623080531</v>
      </c>
    </row>
    <row r="24" spans="2:10" x14ac:dyDescent="0.35">
      <c r="B24" s="65">
        <v>6</v>
      </c>
      <c r="C24" s="61">
        <f t="shared" si="1"/>
        <v>310512.78245656792</v>
      </c>
      <c r="D24" s="61">
        <f t="shared" si="3"/>
        <v>12077.45</v>
      </c>
      <c r="E24" s="61">
        <f t="shared" si="2"/>
        <v>3881.4097807070993</v>
      </c>
      <c r="F24" s="61">
        <f t="shared" si="0"/>
        <v>8196.0402192929014</v>
      </c>
      <c r="G24" s="53">
        <f t="shared" si="4"/>
        <v>6</v>
      </c>
      <c r="H24" s="66">
        <f t="shared" si="5"/>
        <v>367499.95623080531</v>
      </c>
      <c r="I24" s="66">
        <f t="shared" si="6"/>
        <v>6499.9992041964588</v>
      </c>
      <c r="J24" s="67">
        <f t="shared" si="7"/>
        <v>360999.95702660887</v>
      </c>
    </row>
    <row r="25" spans="2:10" x14ac:dyDescent="0.35">
      <c r="B25" s="65">
        <v>7</v>
      </c>
      <c r="C25" s="61">
        <f t="shared" si="1"/>
        <v>302316.742237275</v>
      </c>
      <c r="D25" s="61">
        <f t="shared" si="3"/>
        <v>12077.45</v>
      </c>
      <c r="E25" s="61">
        <f t="shared" si="2"/>
        <v>3778.9592779659379</v>
      </c>
      <c r="F25" s="61">
        <f t="shared" si="0"/>
        <v>8298.4907220340629</v>
      </c>
      <c r="G25" s="53">
        <f t="shared" si="4"/>
        <v>7</v>
      </c>
      <c r="H25" s="66">
        <f t="shared" si="5"/>
        <v>360999.95702660887</v>
      </c>
      <c r="I25" s="66">
        <f t="shared" si="6"/>
        <v>6499.9992041964588</v>
      </c>
      <c r="J25" s="67">
        <f t="shared" si="7"/>
        <v>354499.95782241243</v>
      </c>
    </row>
    <row r="26" spans="2:10" x14ac:dyDescent="0.35">
      <c r="B26" s="65">
        <v>8</v>
      </c>
      <c r="C26" s="61">
        <f t="shared" si="1"/>
        <v>294018.25151524093</v>
      </c>
      <c r="D26" s="61">
        <f t="shared" si="3"/>
        <v>12077.45</v>
      </c>
      <c r="E26" s="61">
        <f t="shared" si="2"/>
        <v>3675.2281439405119</v>
      </c>
      <c r="F26" s="61">
        <f t="shared" si="0"/>
        <v>8402.2218560594883</v>
      </c>
      <c r="G26" s="53">
        <f t="shared" si="4"/>
        <v>8</v>
      </c>
      <c r="H26" s="66">
        <f t="shared" si="5"/>
        <v>354499.95782241243</v>
      </c>
      <c r="I26" s="66">
        <f t="shared" si="6"/>
        <v>6499.9992041964588</v>
      </c>
      <c r="J26" s="67">
        <f t="shared" si="7"/>
        <v>347999.95861821598</v>
      </c>
    </row>
    <row r="27" spans="2:10" x14ac:dyDescent="0.35">
      <c r="B27" s="65">
        <v>9</v>
      </c>
      <c r="C27" s="61">
        <f t="shared" si="1"/>
        <v>285616.02965918143</v>
      </c>
      <c r="D27" s="61">
        <f t="shared" si="3"/>
        <v>12077.45</v>
      </c>
      <c r="E27" s="61">
        <f t="shared" si="2"/>
        <v>3570.200370739768</v>
      </c>
      <c r="F27" s="61">
        <f t="shared" si="0"/>
        <v>8507.2496292602336</v>
      </c>
      <c r="G27" s="53">
        <f t="shared" si="4"/>
        <v>9</v>
      </c>
      <c r="H27" s="66">
        <f t="shared" si="5"/>
        <v>347999.95861821598</v>
      </c>
      <c r="I27" s="66">
        <f t="shared" si="6"/>
        <v>6499.9992041964588</v>
      </c>
      <c r="J27" s="67">
        <f t="shared" si="7"/>
        <v>341499.95941401954</v>
      </c>
    </row>
    <row r="28" spans="2:10" x14ac:dyDescent="0.35">
      <c r="B28" s="65">
        <v>10</v>
      </c>
      <c r="C28" s="61">
        <f t="shared" si="1"/>
        <v>277108.78002992121</v>
      </c>
      <c r="D28" s="61">
        <f t="shared" si="3"/>
        <v>12077.45</v>
      </c>
      <c r="E28" s="61">
        <f t="shared" si="2"/>
        <v>3463.8597503740152</v>
      </c>
      <c r="F28" s="61">
        <f t="shared" si="0"/>
        <v>8613.590249625986</v>
      </c>
      <c r="G28" s="53">
        <f t="shared" si="4"/>
        <v>10</v>
      </c>
      <c r="H28" s="66">
        <f t="shared" si="5"/>
        <v>341499.95941401954</v>
      </c>
      <c r="I28" s="66">
        <f t="shared" si="6"/>
        <v>6499.9992041964588</v>
      </c>
      <c r="J28" s="67">
        <f t="shared" si="7"/>
        <v>334999.9602098231</v>
      </c>
    </row>
    <row r="29" spans="2:10" x14ac:dyDescent="0.35">
      <c r="B29" s="65">
        <v>11</v>
      </c>
      <c r="C29" s="61">
        <f t="shared" si="1"/>
        <v>268495.18978029524</v>
      </c>
      <c r="D29" s="61">
        <f t="shared" si="3"/>
        <v>12077.45</v>
      </c>
      <c r="E29" s="61">
        <f t="shared" si="2"/>
        <v>3356.1898722536907</v>
      </c>
      <c r="F29" s="61">
        <f t="shared" si="0"/>
        <v>8721.2601277463109</v>
      </c>
      <c r="G29" s="53">
        <f t="shared" si="4"/>
        <v>11</v>
      </c>
      <c r="H29" s="66">
        <f t="shared" si="5"/>
        <v>334999.9602098231</v>
      </c>
      <c r="I29" s="66">
        <f t="shared" si="6"/>
        <v>6499.9992041964588</v>
      </c>
      <c r="J29" s="67">
        <f t="shared" si="7"/>
        <v>328499.96100562665</v>
      </c>
    </row>
    <row r="30" spans="2:10" x14ac:dyDescent="0.35">
      <c r="B30" s="65">
        <v>12</v>
      </c>
      <c r="C30" s="61">
        <f t="shared" si="1"/>
        <v>259773.92965254892</v>
      </c>
      <c r="D30" s="61">
        <f t="shared" si="3"/>
        <v>12077.45</v>
      </c>
      <c r="E30" s="61">
        <f t="shared" si="2"/>
        <v>3247.1741206568618</v>
      </c>
      <c r="F30" s="61">
        <f t="shared" si="0"/>
        <v>8830.2758793431385</v>
      </c>
      <c r="G30" s="53">
        <f t="shared" si="4"/>
        <v>12</v>
      </c>
      <c r="H30" s="66">
        <f t="shared" si="5"/>
        <v>328499.96100562665</v>
      </c>
      <c r="I30" s="66">
        <f t="shared" si="6"/>
        <v>6499.9992041964588</v>
      </c>
      <c r="J30" s="67">
        <f t="shared" si="7"/>
        <v>321999.96180143021</v>
      </c>
    </row>
    <row r="31" spans="2:10" x14ac:dyDescent="0.35">
      <c r="B31" s="65">
        <v>13</v>
      </c>
      <c r="C31" s="61">
        <f t="shared" si="1"/>
        <v>250943.65377320579</v>
      </c>
      <c r="D31" s="61">
        <f t="shared" si="3"/>
        <v>12077.45</v>
      </c>
      <c r="E31" s="61">
        <f t="shared" si="2"/>
        <v>3136.7956721650726</v>
      </c>
      <c r="F31" s="61">
        <f t="shared" si="0"/>
        <v>8940.6543278349272</v>
      </c>
      <c r="G31" s="53">
        <f t="shared" si="4"/>
        <v>13</v>
      </c>
      <c r="H31" s="66">
        <f t="shared" si="5"/>
        <v>321999.96180143021</v>
      </c>
      <c r="I31" s="66">
        <f t="shared" si="6"/>
        <v>6499.9992041964588</v>
      </c>
      <c r="J31" s="67">
        <f t="shared" si="7"/>
        <v>315499.96259723377</v>
      </c>
    </row>
    <row r="32" spans="2:10" x14ac:dyDescent="0.35">
      <c r="B32" s="65">
        <v>14</v>
      </c>
      <c r="C32" s="61">
        <f t="shared" si="1"/>
        <v>242002.99944537086</v>
      </c>
      <c r="D32" s="61">
        <f t="shared" si="3"/>
        <v>12077.45</v>
      </c>
      <c r="E32" s="61">
        <f t="shared" si="2"/>
        <v>3025.037493067136</v>
      </c>
      <c r="F32" s="61">
        <f t="shared" si="0"/>
        <v>9052.4125069328657</v>
      </c>
      <c r="G32" s="53">
        <f t="shared" si="4"/>
        <v>14</v>
      </c>
      <c r="H32" s="66">
        <f t="shared" si="5"/>
        <v>315499.96259723377</v>
      </c>
      <c r="I32" s="66">
        <f t="shared" si="6"/>
        <v>6499.9992041964588</v>
      </c>
      <c r="J32" s="67">
        <f t="shared" si="7"/>
        <v>308999.96339303732</v>
      </c>
    </row>
    <row r="33" spans="2:10" x14ac:dyDescent="0.35">
      <c r="B33" s="65">
        <v>15</v>
      </c>
      <c r="C33" s="61">
        <f t="shared" si="1"/>
        <v>232950.58693843801</v>
      </c>
      <c r="D33" s="61">
        <f t="shared" si="3"/>
        <v>12077.45</v>
      </c>
      <c r="E33" s="61">
        <f t="shared" si="2"/>
        <v>2911.8823367304753</v>
      </c>
      <c r="F33" s="61">
        <f t="shared" si="0"/>
        <v>9165.5676632695249</v>
      </c>
      <c r="G33" s="53">
        <f t="shared" si="4"/>
        <v>15</v>
      </c>
      <c r="H33" s="66">
        <f t="shared" si="5"/>
        <v>308999.96339303732</v>
      </c>
      <c r="I33" s="66">
        <f t="shared" si="6"/>
        <v>6499.9992041964588</v>
      </c>
      <c r="J33" s="67">
        <f t="shared" si="7"/>
        <v>302499.96418884088</v>
      </c>
    </row>
    <row r="34" spans="2:10" x14ac:dyDescent="0.35">
      <c r="B34" s="65">
        <v>16</v>
      </c>
      <c r="C34" s="61">
        <f t="shared" si="1"/>
        <v>223785.01927516848</v>
      </c>
      <c r="D34" s="61">
        <f t="shared" si="3"/>
        <v>12077.45</v>
      </c>
      <c r="E34" s="61">
        <f t="shared" si="2"/>
        <v>2797.3127409396061</v>
      </c>
      <c r="F34" s="61">
        <f t="shared" si="0"/>
        <v>9280.1372590603951</v>
      </c>
      <c r="G34" s="53">
        <f t="shared" si="4"/>
        <v>16</v>
      </c>
      <c r="H34" s="66">
        <f t="shared" si="5"/>
        <v>302499.96418884088</v>
      </c>
      <c r="I34" s="66">
        <f t="shared" si="6"/>
        <v>6499.9992041964588</v>
      </c>
      <c r="J34" s="67">
        <f t="shared" si="7"/>
        <v>295999.96498464444</v>
      </c>
    </row>
    <row r="35" spans="2:10" x14ac:dyDescent="0.35">
      <c r="B35" s="65">
        <v>17</v>
      </c>
      <c r="C35" s="61">
        <f t="shared" si="1"/>
        <v>214504.88201610808</v>
      </c>
      <c r="D35" s="61">
        <f t="shared" si="3"/>
        <v>12077.45</v>
      </c>
      <c r="E35" s="61">
        <f t="shared" si="2"/>
        <v>2681.3110252013512</v>
      </c>
      <c r="F35" s="61">
        <f t="shared" si="0"/>
        <v>9396.1389747986505</v>
      </c>
      <c r="G35" s="53">
        <f t="shared" si="4"/>
        <v>17</v>
      </c>
      <c r="H35" s="66">
        <f t="shared" si="5"/>
        <v>295999.96498464444</v>
      </c>
      <c r="I35" s="66">
        <f t="shared" si="6"/>
        <v>6499.9992041964588</v>
      </c>
      <c r="J35" s="67">
        <f t="shared" si="7"/>
        <v>289499.96578044799</v>
      </c>
    </row>
    <row r="36" spans="2:10" x14ac:dyDescent="0.35">
      <c r="B36" s="65">
        <v>18</v>
      </c>
      <c r="C36" s="61">
        <f t="shared" si="1"/>
        <v>205108.74304130944</v>
      </c>
      <c r="D36" s="61">
        <f t="shared" si="3"/>
        <v>12077.45</v>
      </c>
      <c r="E36" s="61">
        <f t="shared" si="2"/>
        <v>2563.8592880163683</v>
      </c>
      <c r="F36" s="61">
        <f t="shared" si="0"/>
        <v>9513.590711983632</v>
      </c>
      <c r="G36" s="53">
        <f t="shared" si="4"/>
        <v>18</v>
      </c>
      <c r="H36" s="66">
        <f t="shared" si="5"/>
        <v>289499.96578044799</v>
      </c>
      <c r="I36" s="66">
        <f t="shared" si="6"/>
        <v>6499.9992041964588</v>
      </c>
      <c r="J36" s="67">
        <f t="shared" si="7"/>
        <v>282999.96657625155</v>
      </c>
    </row>
    <row r="37" spans="2:10" x14ac:dyDescent="0.35">
      <c r="B37" s="65">
        <v>19</v>
      </c>
      <c r="C37" s="61">
        <f t="shared" si="1"/>
        <v>195595.15232932582</v>
      </c>
      <c r="D37" s="61">
        <f t="shared" si="3"/>
        <v>12077.45</v>
      </c>
      <c r="E37" s="61">
        <f t="shared" si="2"/>
        <v>2444.9394041165729</v>
      </c>
      <c r="F37" s="61">
        <f t="shared" si="0"/>
        <v>9632.5105958834283</v>
      </c>
      <c r="G37" s="53">
        <f t="shared" si="4"/>
        <v>19</v>
      </c>
      <c r="H37" s="66">
        <f t="shared" si="5"/>
        <v>282999.96657625155</v>
      </c>
      <c r="I37" s="66">
        <f t="shared" si="6"/>
        <v>6499.9992041964588</v>
      </c>
      <c r="J37" s="67">
        <f t="shared" si="7"/>
        <v>276499.96737205511</v>
      </c>
    </row>
    <row r="38" spans="2:10" x14ac:dyDescent="0.35">
      <c r="B38" s="65">
        <v>20</v>
      </c>
      <c r="C38" s="61">
        <f t="shared" si="1"/>
        <v>185962.6417334424</v>
      </c>
      <c r="D38" s="61">
        <f t="shared" si="3"/>
        <v>12077.45</v>
      </c>
      <c r="E38" s="61">
        <f t="shared" si="2"/>
        <v>2324.53302166803</v>
      </c>
      <c r="F38" s="61">
        <f t="shared" si="0"/>
        <v>9752.9169783319703</v>
      </c>
      <c r="G38" s="53">
        <f t="shared" si="4"/>
        <v>20</v>
      </c>
      <c r="H38" s="66">
        <f t="shared" si="5"/>
        <v>276499.96737205511</v>
      </c>
      <c r="I38" s="66">
        <f t="shared" si="6"/>
        <v>6499.9992041964588</v>
      </c>
      <c r="J38" s="67">
        <f t="shared" si="7"/>
        <v>269999.96816785866</v>
      </c>
    </row>
    <row r="39" spans="2:10" x14ac:dyDescent="0.35">
      <c r="B39" s="65">
        <v>21</v>
      </c>
      <c r="C39" s="61">
        <f t="shared" si="1"/>
        <v>176209.72475511042</v>
      </c>
      <c r="D39" s="61">
        <f t="shared" si="3"/>
        <v>12077.45</v>
      </c>
      <c r="E39" s="61">
        <f t="shared" si="2"/>
        <v>2202.6215594388805</v>
      </c>
      <c r="F39" s="61">
        <f t="shared" si="0"/>
        <v>9874.8284405611194</v>
      </c>
      <c r="G39" s="53">
        <f t="shared" si="4"/>
        <v>21</v>
      </c>
      <c r="H39" s="66">
        <f t="shared" si="5"/>
        <v>269999.96816785866</v>
      </c>
      <c r="I39" s="66">
        <f t="shared" si="6"/>
        <v>6499.9992041964588</v>
      </c>
      <c r="J39" s="67">
        <f t="shared" si="7"/>
        <v>263499.96896366222</v>
      </c>
    </row>
    <row r="40" spans="2:10" x14ac:dyDescent="0.35">
      <c r="B40" s="65">
        <v>22</v>
      </c>
      <c r="C40" s="61">
        <f t="shared" si="1"/>
        <v>166334.89631454932</v>
      </c>
      <c r="D40" s="61">
        <f t="shared" si="3"/>
        <v>12077.45</v>
      </c>
      <c r="E40" s="61">
        <f t="shared" si="2"/>
        <v>2079.1862039318667</v>
      </c>
      <c r="F40" s="68">
        <f t="shared" si="0"/>
        <v>9998.263796068135</v>
      </c>
      <c r="G40" s="53">
        <f t="shared" si="4"/>
        <v>22</v>
      </c>
      <c r="H40" s="66">
        <f t="shared" si="5"/>
        <v>263499.96896366222</v>
      </c>
      <c r="I40" s="66">
        <f t="shared" si="6"/>
        <v>6499.9992041964588</v>
      </c>
      <c r="J40" s="67">
        <f t="shared" si="7"/>
        <v>256999.96975946575</v>
      </c>
    </row>
    <row r="41" spans="2:10" x14ac:dyDescent="0.35">
      <c r="B41" s="65">
        <v>23</v>
      </c>
      <c r="C41" s="61">
        <f t="shared" si="1"/>
        <v>156336.63251848117</v>
      </c>
      <c r="D41" s="61">
        <f t="shared" si="3"/>
        <v>12077.45</v>
      </c>
      <c r="E41" s="61">
        <f t="shared" si="2"/>
        <v>1954.2079064810148</v>
      </c>
      <c r="F41" s="68">
        <f t="shared" si="0"/>
        <v>10123.242093518986</v>
      </c>
      <c r="G41" s="53">
        <f t="shared" si="4"/>
        <v>23</v>
      </c>
      <c r="H41" s="66">
        <f t="shared" si="5"/>
        <v>256999.96975946575</v>
      </c>
      <c r="I41" s="66">
        <f t="shared" si="6"/>
        <v>6499.9992041964588</v>
      </c>
      <c r="J41" s="67">
        <f t="shared" si="7"/>
        <v>250499.97055526928</v>
      </c>
    </row>
    <row r="42" spans="2:10" x14ac:dyDescent="0.35">
      <c r="B42" s="65">
        <v>24</v>
      </c>
      <c r="C42" s="61">
        <f t="shared" si="1"/>
        <v>146213.39042496218</v>
      </c>
      <c r="D42" s="61">
        <f t="shared" si="3"/>
        <v>12077.45</v>
      </c>
      <c r="E42" s="61">
        <f t="shared" si="2"/>
        <v>1827.6673803120275</v>
      </c>
      <c r="F42" s="68">
        <f t="shared" si="0"/>
        <v>10249.782619687972</v>
      </c>
      <c r="G42" s="53">
        <f t="shared" si="4"/>
        <v>24</v>
      </c>
      <c r="H42" s="66">
        <f t="shared" si="5"/>
        <v>250499.97055526928</v>
      </c>
      <c r="I42" s="66">
        <f t="shared" si="6"/>
        <v>6499.9992041964588</v>
      </c>
      <c r="J42" s="67">
        <f t="shared" si="7"/>
        <v>243999.9713510728</v>
      </c>
    </row>
    <row r="43" spans="2:10" x14ac:dyDescent="0.35">
      <c r="B43" s="65">
        <v>25</v>
      </c>
      <c r="C43" s="61">
        <f t="shared" si="1"/>
        <v>135963.60780527422</v>
      </c>
      <c r="D43" s="61">
        <f t="shared" si="3"/>
        <v>12077.45</v>
      </c>
      <c r="E43" s="61">
        <f t="shared" si="2"/>
        <v>1699.5450975659278</v>
      </c>
      <c r="F43" s="68">
        <f t="shared" si="0"/>
        <v>10377.904902434073</v>
      </c>
      <c r="G43" s="53">
        <f t="shared" si="4"/>
        <v>25</v>
      </c>
      <c r="H43" s="66">
        <f t="shared" si="5"/>
        <v>243999.9713510728</v>
      </c>
      <c r="I43" s="66">
        <f t="shared" si="6"/>
        <v>6499.9992041964588</v>
      </c>
      <c r="J43" s="67">
        <f t="shared" si="7"/>
        <v>237499.97214687633</v>
      </c>
    </row>
    <row r="44" spans="2:10" x14ac:dyDescent="0.35">
      <c r="B44" s="65">
        <v>26</v>
      </c>
      <c r="C44" s="61">
        <f t="shared" si="1"/>
        <v>125585.70290284014</v>
      </c>
      <c r="D44" s="61">
        <f t="shared" si="3"/>
        <v>12077.45</v>
      </c>
      <c r="E44" s="61">
        <f t="shared" si="2"/>
        <v>1569.8212862855019</v>
      </c>
      <c r="F44" s="68">
        <f t="shared" si="0"/>
        <v>10507.628713714499</v>
      </c>
      <c r="G44" s="53">
        <f t="shared" si="4"/>
        <v>26</v>
      </c>
      <c r="H44" s="66">
        <f t="shared" si="5"/>
        <v>237499.97214687633</v>
      </c>
      <c r="I44" s="66">
        <f t="shared" si="6"/>
        <v>6499.9992041964588</v>
      </c>
      <c r="J44" s="67">
        <f t="shared" si="7"/>
        <v>230999.97294267986</v>
      </c>
    </row>
    <row r="45" spans="2:10" x14ac:dyDescent="0.35">
      <c r="B45" s="65">
        <v>27</v>
      </c>
      <c r="C45" s="61">
        <f t="shared" si="1"/>
        <v>115078.07418912565</v>
      </c>
      <c r="D45" s="61">
        <f t="shared" si="3"/>
        <v>12077.45</v>
      </c>
      <c r="E45" s="61">
        <f t="shared" si="2"/>
        <v>1438.4759273640707</v>
      </c>
      <c r="F45" s="68">
        <f t="shared" si="0"/>
        <v>10638.97407263593</v>
      </c>
      <c r="G45" s="53">
        <f t="shared" si="4"/>
        <v>27</v>
      </c>
      <c r="H45" s="66">
        <f t="shared" si="5"/>
        <v>230999.97294267986</v>
      </c>
      <c r="I45" s="66">
        <f t="shared" si="6"/>
        <v>6499.9992041964588</v>
      </c>
      <c r="J45" s="67">
        <f t="shared" si="7"/>
        <v>224499.97373848339</v>
      </c>
    </row>
    <row r="46" spans="2:10" x14ac:dyDescent="0.35">
      <c r="B46" s="65">
        <v>28</v>
      </c>
      <c r="C46" s="61">
        <f t="shared" si="1"/>
        <v>104439.10011648972</v>
      </c>
      <c r="D46" s="61">
        <f t="shared" si="3"/>
        <v>12077.45</v>
      </c>
      <c r="E46" s="61">
        <f t="shared" si="2"/>
        <v>1305.4887514561215</v>
      </c>
      <c r="F46" s="68">
        <f t="shared" si="0"/>
        <v>10771.961248543879</v>
      </c>
      <c r="G46" s="53">
        <f t="shared" si="4"/>
        <v>28</v>
      </c>
      <c r="H46" s="66">
        <f t="shared" si="5"/>
        <v>224499.97373848339</v>
      </c>
      <c r="I46" s="66">
        <f t="shared" si="6"/>
        <v>6499.9992041964588</v>
      </c>
      <c r="J46" s="67">
        <f t="shared" si="7"/>
        <v>217999.97453428691</v>
      </c>
    </row>
    <row r="47" spans="2:10" x14ac:dyDescent="0.35">
      <c r="B47" s="65">
        <v>29</v>
      </c>
      <c r="C47" s="61">
        <f t="shared" si="1"/>
        <v>93667.138867945832</v>
      </c>
      <c r="D47" s="61">
        <f t="shared" si="3"/>
        <v>12077.45</v>
      </c>
      <c r="E47" s="61">
        <f t="shared" si="2"/>
        <v>1170.8392358493229</v>
      </c>
      <c r="F47" s="68">
        <f t="shared" si="0"/>
        <v>10906.610764150679</v>
      </c>
      <c r="G47" s="53">
        <f t="shared" si="4"/>
        <v>29</v>
      </c>
      <c r="H47" s="66">
        <f t="shared" si="5"/>
        <v>217999.97453428691</v>
      </c>
      <c r="I47" s="66">
        <f t="shared" si="6"/>
        <v>6499.9992041964588</v>
      </c>
      <c r="J47" s="67">
        <f t="shared" si="7"/>
        <v>211499.97533009044</v>
      </c>
    </row>
    <row r="48" spans="2:10" x14ac:dyDescent="0.35">
      <c r="B48" s="65">
        <v>30</v>
      </c>
      <c r="C48" s="61">
        <f t="shared" si="1"/>
        <v>82760.52810379515</v>
      </c>
      <c r="D48" s="61">
        <f t="shared" si="3"/>
        <v>12077.45</v>
      </c>
      <c r="E48" s="61">
        <f t="shared" si="2"/>
        <v>1034.5066012974394</v>
      </c>
      <c r="F48" s="68">
        <f t="shared" si="0"/>
        <v>11042.943398702562</v>
      </c>
      <c r="G48" s="53">
        <f t="shared" si="4"/>
        <v>30</v>
      </c>
      <c r="H48" s="66">
        <f t="shared" si="5"/>
        <v>211499.97533009044</v>
      </c>
      <c r="I48" s="66">
        <f t="shared" si="6"/>
        <v>6499.9992041964588</v>
      </c>
      <c r="J48" s="67">
        <f t="shared" si="7"/>
        <v>204999.97612589397</v>
      </c>
    </row>
    <row r="49" spans="2:10" x14ac:dyDescent="0.35">
      <c r="B49" s="65">
        <v>31</v>
      </c>
      <c r="C49" s="61">
        <f t="shared" si="1"/>
        <v>71717.584705092595</v>
      </c>
      <c r="D49" s="61">
        <f t="shared" si="3"/>
        <v>12077.45</v>
      </c>
      <c r="E49" s="61">
        <f t="shared" si="2"/>
        <v>896.46980881365744</v>
      </c>
      <c r="F49" s="68">
        <f t="shared" si="0"/>
        <v>11180.980191186343</v>
      </c>
      <c r="G49" s="53">
        <f t="shared" si="4"/>
        <v>31</v>
      </c>
      <c r="H49" s="66">
        <f t="shared" si="5"/>
        <v>204999.97612589397</v>
      </c>
      <c r="I49" s="66">
        <f t="shared" si="6"/>
        <v>6499.9992041964588</v>
      </c>
      <c r="J49" s="67">
        <f t="shared" si="7"/>
        <v>198499.9769216975</v>
      </c>
    </row>
    <row r="50" spans="2:10" x14ac:dyDescent="0.35">
      <c r="B50" s="65">
        <v>32</v>
      </c>
      <c r="C50" s="61">
        <f t="shared" si="1"/>
        <v>60536.604513906248</v>
      </c>
      <c r="D50" s="61">
        <f t="shared" si="3"/>
        <v>12077.45</v>
      </c>
      <c r="E50" s="61">
        <f t="shared" si="2"/>
        <v>756.70755642382812</v>
      </c>
      <c r="F50" s="68">
        <f t="shared" si="0"/>
        <v>11320.742443576173</v>
      </c>
      <c r="G50" s="53">
        <f t="shared" si="4"/>
        <v>32</v>
      </c>
      <c r="H50" s="66">
        <f t="shared" si="5"/>
        <v>198499.9769216975</v>
      </c>
      <c r="I50" s="66">
        <f t="shared" si="6"/>
        <v>6499.9992041964588</v>
      </c>
      <c r="J50" s="67">
        <f t="shared" si="7"/>
        <v>191999.97771750102</v>
      </c>
    </row>
    <row r="51" spans="2:10" x14ac:dyDescent="0.35">
      <c r="B51" s="65">
        <v>33</v>
      </c>
      <c r="C51" s="61">
        <f t="shared" si="1"/>
        <v>49215.862070330077</v>
      </c>
      <c r="D51" s="61">
        <f t="shared" si="3"/>
        <v>12077.45</v>
      </c>
      <c r="E51" s="61">
        <f t="shared" si="2"/>
        <v>615.19827587912596</v>
      </c>
      <c r="F51" s="68">
        <f t="shared" si="0"/>
        <v>11462.251724120875</v>
      </c>
      <c r="G51" s="53">
        <f t="shared" si="4"/>
        <v>33</v>
      </c>
      <c r="H51" s="66">
        <f t="shared" si="5"/>
        <v>191999.97771750102</v>
      </c>
      <c r="I51" s="66">
        <f t="shared" si="6"/>
        <v>6499.9992041964588</v>
      </c>
      <c r="J51" s="67">
        <f t="shared" si="7"/>
        <v>185499.97851330455</v>
      </c>
    </row>
    <row r="52" spans="2:10" x14ac:dyDescent="0.35">
      <c r="B52" s="65">
        <v>34</v>
      </c>
      <c r="C52" s="61">
        <f t="shared" si="1"/>
        <v>37753.6103462092</v>
      </c>
      <c r="D52" s="61">
        <f t="shared" si="3"/>
        <v>12077.45</v>
      </c>
      <c r="E52" s="61">
        <f t="shared" si="2"/>
        <v>471.92012932761503</v>
      </c>
      <c r="F52" s="68">
        <f t="shared" si="0"/>
        <v>11605.529870672386</v>
      </c>
      <c r="G52" s="53">
        <f t="shared" si="4"/>
        <v>34</v>
      </c>
      <c r="H52" s="66">
        <f t="shared" si="5"/>
        <v>185499.97851330455</v>
      </c>
      <c r="I52" s="66">
        <f t="shared" si="6"/>
        <v>6499.9992041964588</v>
      </c>
      <c r="J52" s="67">
        <f t="shared" si="7"/>
        <v>178999.97930910808</v>
      </c>
    </row>
    <row r="53" spans="2:10" x14ac:dyDescent="0.35">
      <c r="B53" s="65">
        <v>35</v>
      </c>
      <c r="C53" s="61">
        <f t="shared" si="1"/>
        <v>26148.080475536815</v>
      </c>
      <c r="D53" s="61">
        <f t="shared" si="3"/>
        <v>12077.45</v>
      </c>
      <c r="E53" s="61">
        <f t="shared" si="2"/>
        <v>326.85100594421021</v>
      </c>
      <c r="F53" s="68">
        <f t="shared" si="0"/>
        <v>11750.59899405579</v>
      </c>
      <c r="G53" s="53">
        <f t="shared" si="4"/>
        <v>35</v>
      </c>
      <c r="H53" s="66">
        <f t="shared" si="5"/>
        <v>178999.97930910808</v>
      </c>
      <c r="I53" s="66">
        <f t="shared" si="6"/>
        <v>6499.9992041964588</v>
      </c>
      <c r="J53" s="67">
        <f t="shared" si="7"/>
        <v>172499.98010491161</v>
      </c>
    </row>
    <row r="54" spans="2:10" x14ac:dyDescent="0.35">
      <c r="B54" s="65">
        <v>36</v>
      </c>
      <c r="C54" s="61">
        <f t="shared" si="1"/>
        <v>14397.481481481025</v>
      </c>
      <c r="D54" s="61">
        <f t="shared" si="3"/>
        <v>12077.45</v>
      </c>
      <c r="E54" s="61">
        <f t="shared" si="2"/>
        <v>179.96851851851284</v>
      </c>
      <c r="F54" s="68">
        <f t="shared" si="0"/>
        <v>11897.481481481487</v>
      </c>
      <c r="G54" s="53">
        <f t="shared" si="4"/>
        <v>36</v>
      </c>
      <c r="H54" s="66">
        <f t="shared" si="5"/>
        <v>172499.98010491161</v>
      </c>
      <c r="I54" s="66">
        <f t="shared" si="6"/>
        <v>6499.9992041964588</v>
      </c>
      <c r="J54" s="67">
        <f t="shared" si="7"/>
        <v>165999.98090071513</v>
      </c>
    </row>
    <row r="55" spans="2:10" ht="15.75" thickBot="1" x14ac:dyDescent="0.4">
      <c r="B55" s="69" t="s">
        <v>1</v>
      </c>
      <c r="C55" s="70">
        <f t="shared" si="1"/>
        <v>2499.999999999538</v>
      </c>
      <c r="D55" s="71"/>
      <c r="E55" s="70"/>
      <c r="F55" s="72"/>
      <c r="G55" s="53">
        <f t="shared" si="4"/>
        <v>37</v>
      </c>
      <c r="H55" s="66">
        <f t="shared" si="5"/>
        <v>165999.98090071513</v>
      </c>
      <c r="I55" s="66">
        <f t="shared" si="6"/>
        <v>6499.9992041964588</v>
      </c>
      <c r="J55" s="67">
        <f t="shared" si="7"/>
        <v>159499.98169651866</v>
      </c>
    </row>
    <row r="56" spans="2:10" x14ac:dyDescent="0.35">
      <c r="C56" s="19"/>
      <c r="D56" s="19"/>
      <c r="E56" s="19"/>
      <c r="F56" s="19"/>
      <c r="G56" s="53">
        <f t="shared" si="4"/>
        <v>38</v>
      </c>
      <c r="H56" s="66">
        <f t="shared" si="5"/>
        <v>159499.98169651866</v>
      </c>
      <c r="I56" s="66">
        <f t="shared" si="6"/>
        <v>6499.9992041964588</v>
      </c>
      <c r="J56" s="67">
        <f t="shared" si="7"/>
        <v>152999.98249232219</v>
      </c>
    </row>
    <row r="57" spans="2:10" x14ac:dyDescent="0.35">
      <c r="B57" s="74"/>
      <c r="C57" s="19"/>
      <c r="D57" s="19"/>
      <c r="E57" s="19"/>
      <c r="F57" s="19"/>
      <c r="G57" s="53">
        <f t="shared" si="4"/>
        <v>39</v>
      </c>
      <c r="H57" s="66">
        <f t="shared" si="5"/>
        <v>152999.98249232219</v>
      </c>
      <c r="I57" s="66">
        <f t="shared" si="6"/>
        <v>6499.9992041964588</v>
      </c>
      <c r="J57" s="67">
        <f t="shared" si="7"/>
        <v>146499.98328812572</v>
      </c>
    </row>
    <row r="58" spans="2:10" x14ac:dyDescent="0.35">
      <c r="B58" s="74"/>
      <c r="C58" s="19"/>
      <c r="D58" s="19"/>
      <c r="E58" s="19"/>
      <c r="F58" s="19"/>
      <c r="G58" s="53"/>
      <c r="H58" s="66"/>
      <c r="I58" s="66"/>
      <c r="J58" s="67"/>
    </row>
    <row r="59" spans="2:10" x14ac:dyDescent="0.35">
      <c r="G59" s="53">
        <f>+G57+1</f>
        <v>40</v>
      </c>
      <c r="H59" s="66">
        <f>+J57</f>
        <v>146499.98328812572</v>
      </c>
      <c r="I59" s="66">
        <f>+I57</f>
        <v>6499.9992041964588</v>
      </c>
      <c r="J59" s="67">
        <f t="shared" si="7"/>
        <v>139999.98408392924</v>
      </c>
    </row>
    <row r="60" spans="2:10" x14ac:dyDescent="0.35">
      <c r="G60" s="53">
        <f t="shared" si="4"/>
        <v>41</v>
      </c>
      <c r="H60" s="66">
        <f t="shared" si="5"/>
        <v>139999.98408392924</v>
      </c>
      <c r="I60" s="66">
        <f t="shared" si="6"/>
        <v>6499.9992041964588</v>
      </c>
      <c r="J60" s="67">
        <f t="shared" si="7"/>
        <v>133499.98487973277</v>
      </c>
    </row>
    <row r="61" spans="2:10" x14ac:dyDescent="0.35">
      <c r="G61" s="53">
        <f t="shared" si="4"/>
        <v>42</v>
      </c>
      <c r="H61" s="66">
        <f t="shared" si="5"/>
        <v>133499.98487973277</v>
      </c>
      <c r="I61" s="66">
        <f t="shared" si="6"/>
        <v>6499.9992041964588</v>
      </c>
      <c r="J61" s="67">
        <f t="shared" si="7"/>
        <v>126999.98567553631</v>
      </c>
    </row>
    <row r="62" spans="2:10" x14ac:dyDescent="0.35">
      <c r="G62" s="53">
        <f t="shared" si="4"/>
        <v>43</v>
      </c>
      <c r="H62" s="66">
        <f t="shared" si="5"/>
        <v>126999.98567553631</v>
      </c>
      <c r="I62" s="66">
        <f t="shared" si="6"/>
        <v>6499.9992041964588</v>
      </c>
      <c r="J62" s="67">
        <f t="shared" si="7"/>
        <v>120499.98647133986</v>
      </c>
    </row>
    <row r="63" spans="2:10" x14ac:dyDescent="0.35">
      <c r="G63" s="53">
        <f t="shared" si="4"/>
        <v>44</v>
      </c>
      <c r="H63" s="66">
        <f t="shared" si="5"/>
        <v>120499.98647133986</v>
      </c>
      <c r="I63" s="66">
        <f t="shared" si="6"/>
        <v>6499.9992041964588</v>
      </c>
      <c r="J63" s="67">
        <f t="shared" si="7"/>
        <v>113999.9872671434</v>
      </c>
    </row>
    <row r="64" spans="2:10" x14ac:dyDescent="0.35">
      <c r="G64" s="53">
        <f t="shared" si="4"/>
        <v>45</v>
      </c>
      <c r="H64" s="66">
        <f t="shared" si="5"/>
        <v>113999.9872671434</v>
      </c>
      <c r="I64" s="66">
        <f t="shared" si="6"/>
        <v>6499.9992041964588</v>
      </c>
      <c r="J64" s="67">
        <f t="shared" si="7"/>
        <v>107499.98806294694</v>
      </c>
    </row>
    <row r="65" spans="7:10" x14ac:dyDescent="0.35">
      <c r="G65" s="53">
        <f t="shared" si="4"/>
        <v>46</v>
      </c>
      <c r="H65" s="66">
        <f t="shared" si="5"/>
        <v>107499.98806294694</v>
      </c>
      <c r="I65" s="66">
        <f t="shared" si="6"/>
        <v>6499.9992041964588</v>
      </c>
      <c r="J65" s="67">
        <f t="shared" si="7"/>
        <v>100999.98885875048</v>
      </c>
    </row>
    <row r="66" spans="7:10" x14ac:dyDescent="0.35">
      <c r="G66" s="53">
        <f t="shared" si="4"/>
        <v>47</v>
      </c>
      <c r="H66" s="66">
        <f t="shared" si="5"/>
        <v>100999.98885875048</v>
      </c>
      <c r="I66" s="66">
        <f t="shared" si="6"/>
        <v>6499.9992041964588</v>
      </c>
      <c r="J66" s="67">
        <f t="shared" si="7"/>
        <v>94499.989654554025</v>
      </c>
    </row>
    <row r="67" spans="7:10" x14ac:dyDescent="0.35">
      <c r="G67" s="53">
        <f t="shared" si="4"/>
        <v>48</v>
      </c>
      <c r="H67" s="66">
        <f t="shared" si="5"/>
        <v>94499.989654554025</v>
      </c>
      <c r="I67" s="66">
        <f t="shared" si="6"/>
        <v>6499.9992041964588</v>
      </c>
      <c r="J67" s="67">
        <f t="shared" si="7"/>
        <v>87999.990450357567</v>
      </c>
    </row>
    <row r="68" spans="7:10" x14ac:dyDescent="0.35">
      <c r="G68" s="53">
        <f t="shared" si="4"/>
        <v>49</v>
      </c>
      <c r="H68" s="66">
        <f t="shared" si="5"/>
        <v>87999.990450357567</v>
      </c>
      <c r="I68" s="66">
        <f t="shared" si="6"/>
        <v>6499.9992041964588</v>
      </c>
      <c r="J68" s="67">
        <f t="shared" si="7"/>
        <v>81499.991246161109</v>
      </c>
    </row>
    <row r="69" spans="7:10" x14ac:dyDescent="0.35">
      <c r="G69" s="53">
        <f t="shared" si="4"/>
        <v>50</v>
      </c>
      <c r="H69" s="66">
        <f t="shared" si="5"/>
        <v>81499.991246161109</v>
      </c>
      <c r="I69" s="66">
        <f t="shared" si="6"/>
        <v>6499.9992041964588</v>
      </c>
      <c r="J69" s="67">
        <f t="shared" si="7"/>
        <v>74999.992041964651</v>
      </c>
    </row>
    <row r="70" spans="7:10" x14ac:dyDescent="0.35">
      <c r="G70" s="53">
        <f t="shared" si="4"/>
        <v>51</v>
      </c>
      <c r="H70" s="66">
        <f t="shared" si="5"/>
        <v>74999.992041964651</v>
      </c>
      <c r="I70" s="66">
        <f t="shared" si="6"/>
        <v>6499.9992041964588</v>
      </c>
      <c r="J70" s="67">
        <f t="shared" si="7"/>
        <v>68499.992837768194</v>
      </c>
    </row>
    <row r="71" spans="7:10" x14ac:dyDescent="0.35">
      <c r="G71" s="53">
        <f t="shared" si="4"/>
        <v>52</v>
      </c>
      <c r="H71" s="66">
        <f t="shared" si="5"/>
        <v>68499.992837768194</v>
      </c>
      <c r="I71" s="66">
        <f t="shared" si="6"/>
        <v>6499.9992041964588</v>
      </c>
      <c r="J71" s="67">
        <f t="shared" si="7"/>
        <v>61999.993633571736</v>
      </c>
    </row>
    <row r="72" spans="7:10" x14ac:dyDescent="0.35">
      <c r="G72" s="53">
        <f t="shared" si="4"/>
        <v>53</v>
      </c>
      <c r="H72" s="66">
        <f t="shared" si="5"/>
        <v>61999.993633571736</v>
      </c>
      <c r="I72" s="66">
        <f t="shared" si="6"/>
        <v>6499.9992041964588</v>
      </c>
      <c r="J72" s="67">
        <f t="shared" si="7"/>
        <v>55499.994429375278</v>
      </c>
    </row>
    <row r="73" spans="7:10" x14ac:dyDescent="0.35">
      <c r="G73" s="53">
        <f t="shared" si="4"/>
        <v>54</v>
      </c>
      <c r="H73" s="66">
        <f t="shared" si="5"/>
        <v>55499.994429375278</v>
      </c>
      <c r="I73" s="66">
        <f t="shared" si="6"/>
        <v>6499.9992041964588</v>
      </c>
      <c r="J73" s="67">
        <f t="shared" si="7"/>
        <v>48999.99522517882</v>
      </c>
    </row>
    <row r="74" spans="7:10" x14ac:dyDescent="0.35">
      <c r="G74" s="53">
        <f t="shared" si="4"/>
        <v>55</v>
      </c>
      <c r="H74" s="66">
        <f t="shared" si="5"/>
        <v>48999.99522517882</v>
      </c>
      <c r="I74" s="66">
        <f t="shared" si="6"/>
        <v>6499.9992041964588</v>
      </c>
      <c r="J74" s="67">
        <f t="shared" si="7"/>
        <v>42499.996020982362</v>
      </c>
    </row>
    <row r="75" spans="7:10" x14ac:dyDescent="0.35">
      <c r="G75" s="53">
        <f t="shared" si="4"/>
        <v>56</v>
      </c>
      <c r="H75" s="66">
        <f t="shared" si="5"/>
        <v>42499.996020982362</v>
      </c>
      <c r="I75" s="66">
        <f t="shared" si="6"/>
        <v>6499.9992041964588</v>
      </c>
      <c r="J75" s="67">
        <f t="shared" si="7"/>
        <v>35999.996816785904</v>
      </c>
    </row>
    <row r="76" spans="7:10" x14ac:dyDescent="0.35">
      <c r="G76" s="53">
        <f t="shared" si="4"/>
        <v>57</v>
      </c>
      <c r="H76" s="66">
        <f t="shared" si="5"/>
        <v>35999.996816785904</v>
      </c>
      <c r="I76" s="66">
        <f t="shared" si="6"/>
        <v>6499.9992041964588</v>
      </c>
      <c r="J76" s="67">
        <f t="shared" si="7"/>
        <v>29499.997612589446</v>
      </c>
    </row>
    <row r="77" spans="7:10" x14ac:dyDescent="0.35">
      <c r="G77" s="53">
        <f t="shared" si="4"/>
        <v>58</v>
      </c>
      <c r="H77" s="66">
        <f t="shared" si="5"/>
        <v>29499.997612589446</v>
      </c>
      <c r="I77" s="66">
        <f t="shared" si="6"/>
        <v>6499.9992041964588</v>
      </c>
      <c r="J77" s="67">
        <f t="shared" si="7"/>
        <v>22999.998408392988</v>
      </c>
    </row>
    <row r="78" spans="7:10" x14ac:dyDescent="0.35">
      <c r="G78" s="53">
        <f t="shared" si="4"/>
        <v>59</v>
      </c>
      <c r="H78" s="66">
        <f t="shared" si="5"/>
        <v>22999.998408392988</v>
      </c>
      <c r="I78" s="66">
        <f t="shared" si="6"/>
        <v>6499.9992041964588</v>
      </c>
      <c r="J78" s="67">
        <f t="shared" si="7"/>
        <v>16499.999204196531</v>
      </c>
    </row>
    <row r="79" spans="7:10" x14ac:dyDescent="0.35">
      <c r="G79" s="53">
        <f t="shared" si="4"/>
        <v>60</v>
      </c>
      <c r="H79" s="66">
        <f t="shared" si="5"/>
        <v>16499.999204196531</v>
      </c>
      <c r="I79" s="66">
        <f t="shared" si="6"/>
        <v>6499.9992041964588</v>
      </c>
      <c r="J79" s="67">
        <f t="shared" si="7"/>
        <v>10000.000000000073</v>
      </c>
    </row>
    <row r="80" spans="7:10" ht="2.1" customHeight="1" thickBot="1" x14ac:dyDescent="0.4">
      <c r="G80" s="57"/>
      <c r="H80" s="75"/>
      <c r="I80" s="75"/>
      <c r="J80" s="76"/>
    </row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</sheetData>
  <mergeCells count="2">
    <mergeCell ref="B16:F16"/>
    <mergeCell ref="G16:J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3" fitToHeight="2" orientation="portrait" r:id="rId1"/>
  <headerFooter alignWithMargins="0">
    <oddHeader>&amp;R&amp;P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87"/>
  <sheetViews>
    <sheetView zoomScaleNormal="100" workbookViewId="0"/>
  </sheetViews>
  <sheetFormatPr defaultColWidth="0" defaultRowHeight="15" zeroHeight="1" x14ac:dyDescent="0.35"/>
  <cols>
    <col min="1" max="1" width="2.83203125" style="16" customWidth="1"/>
    <col min="2" max="2" width="8.83203125" style="73" customWidth="1"/>
    <col min="3" max="6" width="11.83203125" style="16" customWidth="1"/>
    <col min="7" max="7" width="8.83203125" style="16" customWidth="1"/>
    <col min="8" max="10" width="11.83203125" style="16" customWidth="1"/>
    <col min="11" max="11" width="2.83203125" style="16" customWidth="1"/>
    <col min="12" max="16384" width="0" style="16" hidden="1"/>
  </cols>
  <sheetData>
    <row r="1" spans="2:10" s="19" customFormat="1" ht="96.75" customHeight="1" x14ac:dyDescent="0.35">
      <c r="B1" s="77"/>
      <c r="C1" s="78"/>
      <c r="D1" s="79"/>
      <c r="I1" s="77"/>
      <c r="J1" s="80"/>
    </row>
    <row r="2" spans="2:10" s="19" customFormat="1" x14ac:dyDescent="0.35">
      <c r="B2" s="20" t="s">
        <v>33</v>
      </c>
      <c r="C2" s="21"/>
      <c r="D2" s="21"/>
      <c r="E2" s="21"/>
    </row>
    <row r="3" spans="2:10" s="19" customFormat="1" ht="9.75" customHeight="1" x14ac:dyDescent="0.35"/>
    <row r="4" spans="2:10" s="19" customFormat="1" x14ac:dyDescent="0.35">
      <c r="B4" s="22" t="s">
        <v>2</v>
      </c>
      <c r="C4" s="23"/>
      <c r="D4" s="23"/>
      <c r="E4" s="24"/>
      <c r="F4" s="25" t="s">
        <v>3</v>
      </c>
      <c r="G4" s="23"/>
      <c r="H4" s="23"/>
      <c r="I4" s="23"/>
      <c r="J4" s="24"/>
    </row>
    <row r="5" spans="2:10" s="19" customFormat="1" x14ac:dyDescent="0.35">
      <c r="B5" s="31" t="s">
        <v>4</v>
      </c>
      <c r="C5" s="41"/>
      <c r="D5" s="41"/>
      <c r="E5" s="42"/>
      <c r="F5" s="81" t="s">
        <v>8</v>
      </c>
      <c r="G5" s="16"/>
      <c r="H5" s="16"/>
      <c r="I5" s="28"/>
      <c r="J5" s="82">
        <v>400000</v>
      </c>
    </row>
    <row r="6" spans="2:10" s="19" customFormat="1" x14ac:dyDescent="0.35">
      <c r="B6" s="31" t="s">
        <v>22</v>
      </c>
      <c r="C6" s="41"/>
      <c r="D6" s="41"/>
      <c r="E6" s="42"/>
      <c r="F6" s="81" t="s">
        <v>24</v>
      </c>
      <c r="G6" s="16"/>
      <c r="H6" s="16"/>
      <c r="I6" s="33"/>
      <c r="J6" s="83">
        <v>50000</v>
      </c>
    </row>
    <row r="7" spans="2:10" s="19" customFormat="1" x14ac:dyDescent="0.35">
      <c r="B7" s="36" t="s">
        <v>23</v>
      </c>
      <c r="C7" s="41"/>
      <c r="D7" s="41"/>
      <c r="E7" s="42"/>
      <c r="F7" s="81" t="s">
        <v>9</v>
      </c>
      <c r="G7" s="16"/>
      <c r="H7" s="16"/>
      <c r="I7" s="33"/>
      <c r="J7" s="83">
        <v>36</v>
      </c>
    </row>
    <row r="8" spans="2:10" s="19" customFormat="1" x14ac:dyDescent="0.35">
      <c r="B8" s="31" t="s">
        <v>32</v>
      </c>
      <c r="C8" s="41"/>
      <c r="D8" s="41"/>
      <c r="E8" s="42"/>
      <c r="F8" s="81" t="s">
        <v>10</v>
      </c>
      <c r="G8" s="16"/>
      <c r="H8" s="16"/>
      <c r="I8" s="33"/>
      <c r="J8" s="83">
        <v>4</v>
      </c>
    </row>
    <row r="9" spans="2:10" s="19" customFormat="1" x14ac:dyDescent="0.35">
      <c r="B9" s="31" t="s">
        <v>31</v>
      </c>
      <c r="C9" s="41"/>
      <c r="D9" s="41"/>
      <c r="E9" s="42"/>
      <c r="F9" s="81" t="s">
        <v>34</v>
      </c>
      <c r="G9" s="16"/>
      <c r="H9" s="16"/>
      <c r="I9" s="33"/>
      <c r="J9" s="83">
        <v>12077.45</v>
      </c>
    </row>
    <row r="10" spans="2:10" s="19" customFormat="1" x14ac:dyDescent="0.35">
      <c r="B10" s="31" t="s">
        <v>26</v>
      </c>
      <c r="C10" s="41"/>
      <c r="D10" s="41"/>
      <c r="E10" s="42"/>
      <c r="F10" s="81" t="s">
        <v>30</v>
      </c>
      <c r="G10" s="84"/>
      <c r="H10" s="84"/>
      <c r="I10" s="33"/>
      <c r="J10" s="83">
        <v>0</v>
      </c>
    </row>
    <row r="11" spans="2:10" s="19" customFormat="1" x14ac:dyDescent="0.35">
      <c r="B11" s="31" t="s">
        <v>27</v>
      </c>
      <c r="C11" s="41"/>
      <c r="D11" s="41"/>
      <c r="E11" s="42"/>
      <c r="F11" s="85" t="s">
        <v>11</v>
      </c>
      <c r="G11" s="16"/>
      <c r="H11" s="16"/>
      <c r="I11" s="33"/>
      <c r="J11" s="83">
        <v>2500</v>
      </c>
    </row>
    <row r="12" spans="2:10" s="19" customFormat="1" x14ac:dyDescent="0.35">
      <c r="B12" s="36" t="s">
        <v>28</v>
      </c>
      <c r="C12" s="41"/>
      <c r="D12" s="41"/>
      <c r="E12" s="42"/>
      <c r="F12" s="85" t="s">
        <v>35</v>
      </c>
      <c r="G12" s="16"/>
      <c r="H12" s="16"/>
      <c r="I12" s="33"/>
      <c r="J12" s="86">
        <f>RATE(+J7,-J9,+J5-J6,-J$11,J10)*J8</f>
        <v>4.9999967969927818E-2</v>
      </c>
    </row>
    <row r="13" spans="2:10" s="19" customFormat="1" ht="12.75" customHeight="1" x14ac:dyDescent="0.35">
      <c r="B13" s="31" t="s">
        <v>29</v>
      </c>
      <c r="C13" s="41"/>
      <c r="D13" s="41"/>
      <c r="E13" s="42"/>
      <c r="F13" s="43" t="s">
        <v>25</v>
      </c>
      <c r="G13" s="41"/>
      <c r="H13" s="41"/>
      <c r="I13" s="42"/>
      <c r="J13" s="87">
        <v>60</v>
      </c>
    </row>
    <row r="14" spans="2:10" s="19" customFormat="1" ht="12.75" customHeight="1" x14ac:dyDescent="0.35">
      <c r="B14" s="45"/>
      <c r="C14" s="46"/>
      <c r="D14" s="46"/>
      <c r="E14" s="46"/>
      <c r="F14" s="45" t="s">
        <v>14</v>
      </c>
      <c r="G14" s="46"/>
      <c r="H14" s="88"/>
      <c r="I14" s="89"/>
      <c r="J14" s="90">
        <v>10000</v>
      </c>
    </row>
    <row r="15" spans="2:10" ht="9.9499999999999993" customHeight="1" thickBot="1" x14ac:dyDescent="0.4"/>
    <row r="16" spans="2:10" s="19" customFormat="1" ht="15.75" thickBot="1" x14ac:dyDescent="0.4">
      <c r="B16" s="108" t="s">
        <v>12</v>
      </c>
      <c r="C16" s="109"/>
      <c r="D16" s="109"/>
      <c r="E16" s="109"/>
      <c r="F16" s="110"/>
      <c r="G16" s="108" t="s">
        <v>13</v>
      </c>
      <c r="H16" s="109"/>
      <c r="I16" s="109"/>
      <c r="J16" s="110"/>
    </row>
    <row r="17" spans="2:10" s="19" customFormat="1" x14ac:dyDescent="0.35">
      <c r="B17" s="53" t="s">
        <v>6</v>
      </c>
      <c r="C17" s="54"/>
      <c r="D17" s="55"/>
      <c r="E17" s="54"/>
      <c r="F17" s="56"/>
      <c r="G17" s="53"/>
      <c r="H17" s="54" t="s">
        <v>16</v>
      </c>
      <c r="I17" s="54" t="s">
        <v>20</v>
      </c>
      <c r="J17" s="56" t="s">
        <v>16</v>
      </c>
    </row>
    <row r="18" spans="2:10" s="19" customFormat="1" ht="15.75" thickBot="1" x14ac:dyDescent="0.4">
      <c r="B18" s="57" t="s">
        <v>15</v>
      </c>
      <c r="C18" s="58" t="s">
        <v>0</v>
      </c>
      <c r="D18" s="58" t="s">
        <v>6</v>
      </c>
      <c r="E18" s="58" t="s">
        <v>5</v>
      </c>
      <c r="F18" s="59" t="s">
        <v>7</v>
      </c>
      <c r="G18" s="57" t="s">
        <v>21</v>
      </c>
      <c r="H18" s="58" t="s">
        <v>17</v>
      </c>
      <c r="I18" s="58" t="s">
        <v>19</v>
      </c>
      <c r="J18" s="59" t="s">
        <v>18</v>
      </c>
    </row>
    <row r="19" spans="2:10" s="19" customFormat="1" x14ac:dyDescent="0.35">
      <c r="B19" s="60">
        <v>1</v>
      </c>
      <c r="C19" s="61">
        <f>+J5-J6</f>
        <v>350000</v>
      </c>
      <c r="D19" s="61">
        <f>+J9</f>
        <v>12077.45</v>
      </c>
      <c r="E19" s="61">
        <f>IF(J$10=0,C19*J$12/J$8,(C19-D19)*J$12/J$8)</f>
        <v>4374.9971973686843</v>
      </c>
      <c r="F19" s="61">
        <f t="shared" ref="F19:F55" si="0">+D19-E19</f>
        <v>7702.4528026313164</v>
      </c>
      <c r="G19" s="62">
        <v>1</v>
      </c>
      <c r="H19" s="63">
        <f>+J5</f>
        <v>400000</v>
      </c>
      <c r="I19" s="63">
        <f>(J5-J14)/J13</f>
        <v>6500</v>
      </c>
      <c r="J19" s="64">
        <f>+H19-I19</f>
        <v>393500</v>
      </c>
    </row>
    <row r="20" spans="2:10" s="19" customFormat="1" x14ac:dyDescent="0.35">
      <c r="B20" s="65">
        <f>+B19+1</f>
        <v>2</v>
      </c>
      <c r="C20" s="61">
        <f t="shared" ref="C20:C56" si="1">+C19-F19</f>
        <v>342297.54719736869</v>
      </c>
      <c r="D20" s="61">
        <f>+D19</f>
        <v>12077.45</v>
      </c>
      <c r="E20" s="61">
        <f t="shared" ref="E20:E55" si="2">IF(J$10=0,C20*J$12/J$8,(C20-D20)*J$12/J$8)</f>
        <v>4278.7165990133226</v>
      </c>
      <c r="F20" s="61">
        <f t="shared" si="0"/>
        <v>7798.7334009866781</v>
      </c>
      <c r="G20" s="53">
        <f>+G19+1</f>
        <v>2</v>
      </c>
      <c r="H20" s="66">
        <f>+J19</f>
        <v>393500</v>
      </c>
      <c r="I20" s="66">
        <f>+I19</f>
        <v>6500</v>
      </c>
      <c r="J20" s="67">
        <f>+H20-I20</f>
        <v>387000</v>
      </c>
    </row>
    <row r="21" spans="2:10" s="19" customFormat="1" x14ac:dyDescent="0.35">
      <c r="B21" s="65">
        <f t="shared" ref="B21:B55" si="3">+B20+1</f>
        <v>3</v>
      </c>
      <c r="C21" s="61">
        <f t="shared" si="1"/>
        <v>334498.81379638199</v>
      </c>
      <c r="D21" s="61">
        <f t="shared" ref="D21:D55" si="4">+D20</f>
        <v>12077.45</v>
      </c>
      <c r="E21" s="61">
        <f t="shared" si="2"/>
        <v>4181.2324939494874</v>
      </c>
      <c r="F21" s="61">
        <f t="shared" si="0"/>
        <v>7896.2175060505133</v>
      </c>
      <c r="G21" s="53">
        <f t="shared" ref="G21:G29" si="5">+G20+1</f>
        <v>3</v>
      </c>
      <c r="H21" s="66">
        <f t="shared" ref="H21:H29" si="6">+J20</f>
        <v>387000</v>
      </c>
      <c r="I21" s="66">
        <f t="shared" ref="I21:I79" si="7">+I20</f>
        <v>6500</v>
      </c>
      <c r="J21" s="67">
        <f t="shared" ref="J21:J29" si="8">+H21-I21</f>
        <v>380500</v>
      </c>
    </row>
    <row r="22" spans="2:10" s="19" customFormat="1" x14ac:dyDescent="0.35">
      <c r="B22" s="65">
        <f t="shared" si="3"/>
        <v>4</v>
      </c>
      <c r="C22" s="61">
        <f t="shared" si="1"/>
        <v>326602.59629033145</v>
      </c>
      <c r="D22" s="61">
        <f t="shared" si="4"/>
        <v>12077.45</v>
      </c>
      <c r="E22" s="61">
        <f t="shared" si="2"/>
        <v>4082.5298383529598</v>
      </c>
      <c r="F22" s="61">
        <f t="shared" si="0"/>
        <v>7994.9201616470409</v>
      </c>
      <c r="G22" s="53">
        <f t="shared" si="5"/>
        <v>4</v>
      </c>
      <c r="H22" s="66">
        <f t="shared" si="6"/>
        <v>380500</v>
      </c>
      <c r="I22" s="66">
        <f t="shared" si="7"/>
        <v>6500</v>
      </c>
      <c r="J22" s="67">
        <f t="shared" si="8"/>
        <v>374000</v>
      </c>
    </row>
    <row r="23" spans="2:10" s="19" customFormat="1" x14ac:dyDescent="0.35">
      <c r="B23" s="65">
        <f t="shared" si="3"/>
        <v>5</v>
      </c>
      <c r="C23" s="61">
        <f t="shared" si="1"/>
        <v>318607.67612868443</v>
      </c>
      <c r="D23" s="61">
        <f t="shared" si="4"/>
        <v>12077.45</v>
      </c>
      <c r="E23" s="61">
        <f t="shared" si="2"/>
        <v>3982.5934003518391</v>
      </c>
      <c r="F23" s="61">
        <f t="shared" si="0"/>
        <v>8094.8565996481611</v>
      </c>
      <c r="G23" s="53">
        <f t="shared" si="5"/>
        <v>5</v>
      </c>
      <c r="H23" s="66">
        <f t="shared" si="6"/>
        <v>374000</v>
      </c>
      <c r="I23" s="66">
        <f t="shared" si="7"/>
        <v>6500</v>
      </c>
      <c r="J23" s="67">
        <f t="shared" si="8"/>
        <v>367500</v>
      </c>
    </row>
    <row r="24" spans="2:10" x14ac:dyDescent="0.35">
      <c r="B24" s="65">
        <f t="shared" si="3"/>
        <v>6</v>
      </c>
      <c r="C24" s="61">
        <f t="shared" si="1"/>
        <v>310512.81952903629</v>
      </c>
      <c r="D24" s="61">
        <f t="shared" si="4"/>
        <v>12077.45</v>
      </c>
      <c r="E24" s="61">
        <f t="shared" si="2"/>
        <v>3881.4077576759478</v>
      </c>
      <c r="F24" s="61">
        <f t="shared" si="0"/>
        <v>8196.0422423240525</v>
      </c>
      <c r="G24" s="53">
        <f t="shared" si="5"/>
        <v>6</v>
      </c>
      <c r="H24" s="66">
        <f t="shared" si="6"/>
        <v>367500</v>
      </c>
      <c r="I24" s="66">
        <f t="shared" si="7"/>
        <v>6500</v>
      </c>
      <c r="J24" s="67">
        <f t="shared" si="8"/>
        <v>361000</v>
      </c>
    </row>
    <row r="25" spans="2:10" x14ac:dyDescent="0.35">
      <c r="B25" s="65">
        <f t="shared" si="3"/>
        <v>7</v>
      </c>
      <c r="C25" s="61">
        <f t="shared" si="1"/>
        <v>302316.77728671225</v>
      </c>
      <c r="D25" s="61">
        <f t="shared" si="4"/>
        <v>12077.45</v>
      </c>
      <c r="E25" s="61">
        <f t="shared" si="2"/>
        <v>3778.9572952768535</v>
      </c>
      <c r="F25" s="61">
        <f t="shared" si="0"/>
        <v>8298.4927047231467</v>
      </c>
      <c r="G25" s="53">
        <f t="shared" si="5"/>
        <v>7</v>
      </c>
      <c r="H25" s="66">
        <f t="shared" si="6"/>
        <v>361000</v>
      </c>
      <c r="I25" s="66">
        <f t="shared" si="7"/>
        <v>6500</v>
      </c>
      <c r="J25" s="67">
        <f t="shared" si="8"/>
        <v>354500</v>
      </c>
    </row>
    <row r="26" spans="2:10" x14ac:dyDescent="0.35">
      <c r="B26" s="65">
        <f t="shared" si="3"/>
        <v>8</v>
      </c>
      <c r="C26" s="61">
        <f t="shared" si="1"/>
        <v>294018.28458198911</v>
      </c>
      <c r="D26" s="61">
        <f t="shared" si="4"/>
        <v>12077.45</v>
      </c>
      <c r="E26" s="61">
        <f t="shared" si="2"/>
        <v>3675.2262029181443</v>
      </c>
      <c r="F26" s="61">
        <f t="shared" si="0"/>
        <v>8402.2237970818569</v>
      </c>
      <c r="G26" s="53">
        <f t="shared" si="5"/>
        <v>8</v>
      </c>
      <c r="H26" s="66">
        <f t="shared" si="6"/>
        <v>354500</v>
      </c>
      <c r="I26" s="66">
        <f t="shared" si="7"/>
        <v>6500</v>
      </c>
      <c r="J26" s="67">
        <f t="shared" si="8"/>
        <v>348000</v>
      </c>
    </row>
    <row r="27" spans="2:10" x14ac:dyDescent="0.35">
      <c r="B27" s="65">
        <f t="shared" si="3"/>
        <v>9</v>
      </c>
      <c r="C27" s="61">
        <f t="shared" si="1"/>
        <v>285616.06078490725</v>
      </c>
      <c r="D27" s="61">
        <f t="shared" si="4"/>
        <v>12077.45</v>
      </c>
      <c r="E27" s="61">
        <f t="shared" si="2"/>
        <v>3570.1984727355798</v>
      </c>
      <c r="F27" s="61">
        <f t="shared" si="0"/>
        <v>8507.2515272644214</v>
      </c>
      <c r="G27" s="53">
        <f t="shared" si="5"/>
        <v>9</v>
      </c>
      <c r="H27" s="66">
        <f t="shared" si="6"/>
        <v>348000</v>
      </c>
      <c r="I27" s="66">
        <f t="shared" si="7"/>
        <v>6500</v>
      </c>
      <c r="J27" s="67">
        <f t="shared" si="8"/>
        <v>341500</v>
      </c>
    </row>
    <row r="28" spans="2:10" x14ac:dyDescent="0.35">
      <c r="B28" s="65">
        <f t="shared" si="3"/>
        <v>10</v>
      </c>
      <c r="C28" s="61">
        <f t="shared" si="1"/>
        <v>277108.80925764283</v>
      </c>
      <c r="D28" s="61">
        <f t="shared" si="4"/>
        <v>12077.45</v>
      </c>
      <c r="E28" s="61">
        <f t="shared" si="2"/>
        <v>3463.8578967667445</v>
      </c>
      <c r="F28" s="61">
        <f t="shared" si="0"/>
        <v>8613.5921032332553</v>
      </c>
      <c r="G28" s="53">
        <f t="shared" si="5"/>
        <v>10</v>
      </c>
      <c r="H28" s="66">
        <f t="shared" si="6"/>
        <v>341500</v>
      </c>
      <c r="I28" s="66">
        <f t="shared" si="7"/>
        <v>6500</v>
      </c>
      <c r="J28" s="67">
        <f t="shared" si="8"/>
        <v>335000</v>
      </c>
    </row>
    <row r="29" spans="2:10" x14ac:dyDescent="0.35">
      <c r="B29" s="65">
        <f t="shared" si="3"/>
        <v>11</v>
      </c>
      <c r="C29" s="61">
        <f t="shared" si="1"/>
        <v>268495.21715440956</v>
      </c>
      <c r="D29" s="61">
        <f t="shared" si="4"/>
        <v>12077.45</v>
      </c>
      <c r="E29" s="61">
        <f t="shared" si="2"/>
        <v>3356.1880644498228</v>
      </c>
      <c r="F29" s="61">
        <f t="shared" si="0"/>
        <v>8721.2619355501774</v>
      </c>
      <c r="G29" s="53">
        <f t="shared" si="5"/>
        <v>11</v>
      </c>
      <c r="H29" s="66">
        <f t="shared" si="6"/>
        <v>335000</v>
      </c>
      <c r="I29" s="66">
        <f t="shared" si="7"/>
        <v>6500</v>
      </c>
      <c r="J29" s="67">
        <f t="shared" si="8"/>
        <v>328500</v>
      </c>
    </row>
    <row r="30" spans="2:10" x14ac:dyDescent="0.35">
      <c r="B30" s="65">
        <f t="shared" si="3"/>
        <v>12</v>
      </c>
      <c r="C30" s="61">
        <f t="shared" si="1"/>
        <v>259773.9552188594</v>
      </c>
      <c r="D30" s="61">
        <f t="shared" si="4"/>
        <v>12077.45</v>
      </c>
      <c r="E30" s="61">
        <f t="shared" si="2"/>
        <v>3247.1723600911082</v>
      </c>
      <c r="F30" s="61">
        <f t="shared" si="0"/>
        <v>8830.2776399088925</v>
      </c>
      <c r="G30" s="53">
        <f t="shared" ref="G30:G39" si="9">+G29+1</f>
        <v>12</v>
      </c>
      <c r="H30" s="66">
        <f t="shared" ref="H30:H39" si="10">+J29</f>
        <v>328500</v>
      </c>
      <c r="I30" s="66">
        <f t="shared" si="7"/>
        <v>6500</v>
      </c>
      <c r="J30" s="67">
        <f t="shared" ref="J30:J39" si="11">+H30-I30</f>
        <v>322000</v>
      </c>
    </row>
    <row r="31" spans="2:10" x14ac:dyDescent="0.35">
      <c r="B31" s="65">
        <f t="shared" si="3"/>
        <v>13</v>
      </c>
      <c r="C31" s="61">
        <f t="shared" si="1"/>
        <v>250943.6775789505</v>
      </c>
      <c r="D31" s="61">
        <f t="shared" si="4"/>
        <v>12077.45</v>
      </c>
      <c r="E31" s="61">
        <f t="shared" si="2"/>
        <v>3136.7939603008549</v>
      </c>
      <c r="F31" s="61">
        <f t="shared" si="0"/>
        <v>8940.6560396991463</v>
      </c>
      <c r="G31" s="53">
        <f t="shared" si="9"/>
        <v>13</v>
      </c>
      <c r="H31" s="66">
        <f t="shared" si="10"/>
        <v>322000</v>
      </c>
      <c r="I31" s="66">
        <f t="shared" si="7"/>
        <v>6500</v>
      </c>
      <c r="J31" s="67">
        <f t="shared" si="11"/>
        <v>315500</v>
      </c>
    </row>
    <row r="32" spans="2:10" x14ac:dyDescent="0.35">
      <c r="B32" s="65">
        <f t="shared" si="3"/>
        <v>14</v>
      </c>
      <c r="C32" s="61">
        <f t="shared" si="1"/>
        <v>242003.02153925135</v>
      </c>
      <c r="D32" s="61">
        <f t="shared" si="4"/>
        <v>12077.45</v>
      </c>
      <c r="E32" s="61">
        <f t="shared" si="2"/>
        <v>3025.0358313970796</v>
      </c>
      <c r="F32" s="61">
        <f t="shared" si="0"/>
        <v>9052.4141686029216</v>
      </c>
      <c r="G32" s="53">
        <f t="shared" si="9"/>
        <v>14</v>
      </c>
      <c r="H32" s="66">
        <f t="shared" si="10"/>
        <v>315500</v>
      </c>
      <c r="I32" s="66">
        <f t="shared" si="7"/>
        <v>6500</v>
      </c>
      <c r="J32" s="67">
        <f t="shared" si="11"/>
        <v>309000</v>
      </c>
    </row>
    <row r="33" spans="2:10" x14ac:dyDescent="0.35">
      <c r="B33" s="65">
        <f t="shared" si="3"/>
        <v>15</v>
      </c>
      <c r="C33" s="61">
        <f t="shared" si="1"/>
        <v>232950.60737064842</v>
      </c>
      <c r="D33" s="61">
        <f t="shared" si="4"/>
        <v>12077.45</v>
      </c>
      <c r="E33" s="61">
        <f t="shared" si="2"/>
        <v>2911.880726776913</v>
      </c>
      <c r="F33" s="61">
        <f t="shared" si="0"/>
        <v>9165.5692732230873</v>
      </c>
      <c r="G33" s="53">
        <f t="shared" si="9"/>
        <v>15</v>
      </c>
      <c r="H33" s="66">
        <f t="shared" si="10"/>
        <v>309000</v>
      </c>
      <c r="I33" s="66">
        <f t="shared" si="7"/>
        <v>6500</v>
      </c>
      <c r="J33" s="67">
        <f t="shared" si="11"/>
        <v>302500</v>
      </c>
    </row>
    <row r="34" spans="2:10" x14ac:dyDescent="0.35">
      <c r="B34" s="65">
        <f t="shared" si="3"/>
        <v>16</v>
      </c>
      <c r="C34" s="61">
        <f t="shared" si="1"/>
        <v>223785.03809742533</v>
      </c>
      <c r="D34" s="61">
        <f t="shared" si="4"/>
        <v>12077.45</v>
      </c>
      <c r="E34" s="61">
        <f t="shared" si="2"/>
        <v>2797.3111842550857</v>
      </c>
      <c r="F34" s="61">
        <f t="shared" si="0"/>
        <v>9280.1388157449146</v>
      </c>
      <c r="G34" s="53">
        <f t="shared" si="9"/>
        <v>16</v>
      </c>
      <c r="H34" s="66">
        <f t="shared" si="10"/>
        <v>302500</v>
      </c>
      <c r="I34" s="66">
        <f t="shared" si="7"/>
        <v>6500</v>
      </c>
      <c r="J34" s="67">
        <f t="shared" si="11"/>
        <v>296000</v>
      </c>
    </row>
    <row r="35" spans="2:10" x14ac:dyDescent="0.35">
      <c r="B35" s="65">
        <f t="shared" si="3"/>
        <v>17</v>
      </c>
      <c r="C35" s="61">
        <f t="shared" si="1"/>
        <v>214504.89928168041</v>
      </c>
      <c r="D35" s="61">
        <f t="shared" si="4"/>
        <v>12077.45</v>
      </c>
      <c r="E35" s="61">
        <f t="shared" si="2"/>
        <v>2681.3095233691533</v>
      </c>
      <c r="F35" s="61">
        <f t="shared" si="0"/>
        <v>9396.1404766308478</v>
      </c>
      <c r="G35" s="53">
        <f t="shared" si="9"/>
        <v>17</v>
      </c>
      <c r="H35" s="66">
        <f t="shared" si="10"/>
        <v>296000</v>
      </c>
      <c r="I35" s="66">
        <f t="shared" si="7"/>
        <v>6500</v>
      </c>
      <c r="J35" s="67">
        <f t="shared" si="11"/>
        <v>289500</v>
      </c>
    </row>
    <row r="36" spans="2:10" x14ac:dyDescent="0.35">
      <c r="B36" s="65">
        <f t="shared" si="3"/>
        <v>18</v>
      </c>
      <c r="C36" s="61">
        <f t="shared" si="1"/>
        <v>205108.75880504955</v>
      </c>
      <c r="D36" s="61">
        <f t="shared" si="4"/>
        <v>12077.45</v>
      </c>
      <c r="E36" s="61">
        <f t="shared" si="2"/>
        <v>2563.8578426510321</v>
      </c>
      <c r="F36" s="61">
        <f t="shared" si="0"/>
        <v>9513.5921573489686</v>
      </c>
      <c r="G36" s="53">
        <f t="shared" si="9"/>
        <v>18</v>
      </c>
      <c r="H36" s="66">
        <f t="shared" si="10"/>
        <v>289500</v>
      </c>
      <c r="I36" s="66">
        <f t="shared" si="7"/>
        <v>6500</v>
      </c>
      <c r="J36" s="67">
        <f t="shared" si="11"/>
        <v>283000</v>
      </c>
    </row>
    <row r="37" spans="2:10" x14ac:dyDescent="0.35">
      <c r="B37" s="65">
        <f t="shared" si="3"/>
        <v>19</v>
      </c>
      <c r="C37" s="61">
        <f t="shared" si="1"/>
        <v>195595.16664770059</v>
      </c>
      <c r="D37" s="61">
        <f t="shared" si="4"/>
        <v>12077.45</v>
      </c>
      <c r="E37" s="61">
        <f t="shared" si="2"/>
        <v>2444.9380168644307</v>
      </c>
      <c r="F37" s="61">
        <f t="shared" si="0"/>
        <v>9632.5119831355696</v>
      </c>
      <c r="G37" s="53">
        <f t="shared" si="9"/>
        <v>19</v>
      </c>
      <c r="H37" s="66">
        <f t="shared" si="10"/>
        <v>283000</v>
      </c>
      <c r="I37" s="66">
        <f t="shared" si="7"/>
        <v>6500</v>
      </c>
      <c r="J37" s="67">
        <f t="shared" si="11"/>
        <v>276500</v>
      </c>
    </row>
    <row r="38" spans="2:10" x14ac:dyDescent="0.35">
      <c r="B38" s="65">
        <f t="shared" si="3"/>
        <v>20</v>
      </c>
      <c r="C38" s="61">
        <f t="shared" si="1"/>
        <v>185962.65466456502</v>
      </c>
      <c r="D38" s="61">
        <f t="shared" si="4"/>
        <v>12077.45</v>
      </c>
      <c r="E38" s="61">
        <f t="shared" si="2"/>
        <v>2324.5316942077498</v>
      </c>
      <c r="F38" s="61">
        <f t="shared" si="0"/>
        <v>9752.918305792251</v>
      </c>
      <c r="G38" s="53">
        <f t="shared" si="9"/>
        <v>20</v>
      </c>
      <c r="H38" s="66">
        <f t="shared" si="10"/>
        <v>276500</v>
      </c>
      <c r="I38" s="66">
        <f t="shared" si="7"/>
        <v>6500</v>
      </c>
      <c r="J38" s="67">
        <f t="shared" si="11"/>
        <v>270000</v>
      </c>
    </row>
    <row r="39" spans="2:10" x14ac:dyDescent="0.35">
      <c r="B39" s="65">
        <f t="shared" si="3"/>
        <v>21</v>
      </c>
      <c r="C39" s="61">
        <f t="shared" si="1"/>
        <v>176209.73635877276</v>
      </c>
      <c r="D39" s="61">
        <f t="shared" si="4"/>
        <v>12077.45</v>
      </c>
      <c r="E39" s="61">
        <f t="shared" si="2"/>
        <v>2202.6202934820158</v>
      </c>
      <c r="F39" s="61">
        <f t="shared" si="0"/>
        <v>9874.829706517985</v>
      </c>
      <c r="G39" s="53">
        <f t="shared" si="9"/>
        <v>21</v>
      </c>
      <c r="H39" s="66">
        <f t="shared" si="10"/>
        <v>270000</v>
      </c>
      <c r="I39" s="66">
        <f t="shared" si="7"/>
        <v>6500</v>
      </c>
      <c r="J39" s="67">
        <f t="shared" si="11"/>
        <v>263500</v>
      </c>
    </row>
    <row r="40" spans="2:10" x14ac:dyDescent="0.35">
      <c r="B40" s="65">
        <f t="shared" si="3"/>
        <v>22</v>
      </c>
      <c r="C40" s="61">
        <f t="shared" si="1"/>
        <v>166334.90665225478</v>
      </c>
      <c r="D40" s="61">
        <f t="shared" si="4"/>
        <v>12077.45</v>
      </c>
      <c r="E40" s="61">
        <f t="shared" si="2"/>
        <v>2079.1850012234181</v>
      </c>
      <c r="F40" s="68">
        <f t="shared" si="0"/>
        <v>9998.2649987765835</v>
      </c>
      <c r="G40" s="53">
        <f t="shared" ref="G40:G78" si="12">+G39+1</f>
        <v>22</v>
      </c>
      <c r="H40" s="66">
        <f t="shared" ref="H40:H78" si="13">+J39</f>
        <v>263500</v>
      </c>
      <c r="I40" s="66">
        <f t="shared" si="7"/>
        <v>6500</v>
      </c>
      <c r="J40" s="67">
        <f t="shared" ref="J40:J78" si="14">+H40-I40</f>
        <v>257000</v>
      </c>
    </row>
    <row r="41" spans="2:10" x14ac:dyDescent="0.35">
      <c r="B41" s="65">
        <f t="shared" si="3"/>
        <v>23</v>
      </c>
      <c r="C41" s="61">
        <f t="shared" si="1"/>
        <v>156336.6416534782</v>
      </c>
      <c r="D41" s="61">
        <f t="shared" si="4"/>
        <v>12077.45</v>
      </c>
      <c r="E41" s="61">
        <f t="shared" si="2"/>
        <v>1954.2067687999984</v>
      </c>
      <c r="F41" s="68">
        <f t="shared" si="0"/>
        <v>10123.243231200002</v>
      </c>
      <c r="G41" s="53">
        <f t="shared" si="12"/>
        <v>23</v>
      </c>
      <c r="H41" s="66">
        <f t="shared" si="13"/>
        <v>257000</v>
      </c>
      <c r="I41" s="66">
        <f t="shared" si="7"/>
        <v>6500</v>
      </c>
      <c r="J41" s="67">
        <f t="shared" si="14"/>
        <v>250500</v>
      </c>
    </row>
    <row r="42" spans="2:10" x14ac:dyDescent="0.35">
      <c r="B42" s="65">
        <f t="shared" si="3"/>
        <v>24</v>
      </c>
      <c r="C42" s="61">
        <f t="shared" si="1"/>
        <v>146213.3984222782</v>
      </c>
      <c r="D42" s="61">
        <f t="shared" si="4"/>
        <v>12077.45</v>
      </c>
      <c r="E42" s="61">
        <f t="shared" si="2"/>
        <v>1827.6663094720511</v>
      </c>
      <c r="F42" s="68">
        <f t="shared" si="0"/>
        <v>10249.783690527949</v>
      </c>
      <c r="G42" s="53">
        <f t="shared" si="12"/>
        <v>24</v>
      </c>
      <c r="H42" s="66">
        <f t="shared" si="13"/>
        <v>250500</v>
      </c>
      <c r="I42" s="66">
        <f t="shared" si="7"/>
        <v>6500</v>
      </c>
      <c r="J42" s="67">
        <f t="shared" si="14"/>
        <v>244000</v>
      </c>
    </row>
    <row r="43" spans="2:10" x14ac:dyDescent="0.35">
      <c r="B43" s="65">
        <f t="shared" si="3"/>
        <v>25</v>
      </c>
      <c r="C43" s="61">
        <f t="shared" si="1"/>
        <v>135963.61473175025</v>
      </c>
      <c r="D43" s="61">
        <f t="shared" si="4"/>
        <v>12077.45</v>
      </c>
      <c r="E43" s="61">
        <f t="shared" si="2"/>
        <v>1699.5440954157796</v>
      </c>
      <c r="F43" s="68">
        <f t="shared" si="0"/>
        <v>10377.90590458422</v>
      </c>
      <c r="G43" s="53">
        <f t="shared" si="12"/>
        <v>25</v>
      </c>
      <c r="H43" s="66">
        <f t="shared" si="13"/>
        <v>244000</v>
      </c>
      <c r="I43" s="66">
        <f t="shared" si="7"/>
        <v>6500</v>
      </c>
      <c r="J43" s="67">
        <f t="shared" si="14"/>
        <v>237500</v>
      </c>
    </row>
    <row r="44" spans="2:10" x14ac:dyDescent="0.35">
      <c r="B44" s="65">
        <f t="shared" si="3"/>
        <v>26</v>
      </c>
      <c r="C44" s="61">
        <f t="shared" si="1"/>
        <v>125585.70882716603</v>
      </c>
      <c r="D44" s="61">
        <f t="shared" si="4"/>
        <v>12077.45</v>
      </c>
      <c r="E44" s="61">
        <f t="shared" si="2"/>
        <v>1569.8203547097457</v>
      </c>
      <c r="F44" s="68">
        <f t="shared" si="0"/>
        <v>10507.629645290255</v>
      </c>
      <c r="G44" s="53">
        <f t="shared" si="12"/>
        <v>26</v>
      </c>
      <c r="H44" s="66">
        <f t="shared" si="13"/>
        <v>237500</v>
      </c>
      <c r="I44" s="66">
        <f t="shared" si="7"/>
        <v>6500</v>
      </c>
      <c r="J44" s="67">
        <f t="shared" si="14"/>
        <v>231000</v>
      </c>
    </row>
    <row r="45" spans="2:10" x14ac:dyDescent="0.35">
      <c r="B45" s="65">
        <f t="shared" si="3"/>
        <v>27</v>
      </c>
      <c r="C45" s="61">
        <f t="shared" si="1"/>
        <v>115078.07918187577</v>
      </c>
      <c r="D45" s="61">
        <f t="shared" si="4"/>
        <v>12077.45</v>
      </c>
      <c r="E45" s="61">
        <f t="shared" si="2"/>
        <v>1438.4750682836514</v>
      </c>
      <c r="F45" s="68">
        <f t="shared" si="0"/>
        <v>10638.97493171635</v>
      </c>
      <c r="G45" s="53">
        <f t="shared" si="12"/>
        <v>27</v>
      </c>
      <c r="H45" s="66">
        <f t="shared" si="13"/>
        <v>231000</v>
      </c>
      <c r="I45" s="66">
        <f t="shared" si="7"/>
        <v>6500</v>
      </c>
      <c r="J45" s="67">
        <f t="shared" si="14"/>
        <v>224500</v>
      </c>
    </row>
    <row r="46" spans="2:10" x14ac:dyDescent="0.35">
      <c r="B46" s="65">
        <f t="shared" si="3"/>
        <v>28</v>
      </c>
      <c r="C46" s="61">
        <f t="shared" si="1"/>
        <v>104439.10425015942</v>
      </c>
      <c r="D46" s="61">
        <f t="shared" si="4"/>
        <v>12077.45</v>
      </c>
      <c r="E46" s="61">
        <f t="shared" si="2"/>
        <v>1305.4879668289809</v>
      </c>
      <c r="F46" s="68">
        <f t="shared" si="0"/>
        <v>10771.962033171019</v>
      </c>
      <c r="G46" s="53">
        <f t="shared" si="12"/>
        <v>28</v>
      </c>
      <c r="H46" s="66">
        <f t="shared" si="13"/>
        <v>224500</v>
      </c>
      <c r="I46" s="66">
        <f t="shared" si="7"/>
        <v>6500</v>
      </c>
      <c r="J46" s="67">
        <f t="shared" si="14"/>
        <v>218000</v>
      </c>
    </row>
    <row r="47" spans="2:10" x14ac:dyDescent="0.35">
      <c r="B47" s="65">
        <f t="shared" si="3"/>
        <v>29</v>
      </c>
      <c r="C47" s="61">
        <f t="shared" si="1"/>
        <v>93667.142216988403</v>
      </c>
      <c r="D47" s="61">
        <f t="shared" si="4"/>
        <v>12077.45</v>
      </c>
      <c r="E47" s="61">
        <f t="shared" si="2"/>
        <v>1170.8385276710235</v>
      </c>
      <c r="F47" s="68">
        <f t="shared" si="0"/>
        <v>10906.611472328977</v>
      </c>
      <c r="G47" s="53">
        <f t="shared" si="12"/>
        <v>29</v>
      </c>
      <c r="H47" s="66">
        <f t="shared" si="13"/>
        <v>218000</v>
      </c>
      <c r="I47" s="66">
        <f t="shared" si="7"/>
        <v>6500</v>
      </c>
      <c r="J47" s="67">
        <f t="shared" si="14"/>
        <v>211500</v>
      </c>
    </row>
    <row r="48" spans="2:10" x14ac:dyDescent="0.35">
      <c r="B48" s="65">
        <f t="shared" si="3"/>
        <v>30</v>
      </c>
      <c r="C48" s="61">
        <f t="shared" si="1"/>
        <v>82760.530744659423</v>
      </c>
      <c r="D48" s="61">
        <f t="shared" si="4"/>
        <v>12077.45</v>
      </c>
      <c r="E48" s="61">
        <f t="shared" si="2"/>
        <v>1034.5059716017995</v>
      </c>
      <c r="F48" s="68">
        <f t="shared" si="0"/>
        <v>11042.9440283982</v>
      </c>
      <c r="G48" s="53">
        <f t="shared" si="12"/>
        <v>30</v>
      </c>
      <c r="H48" s="66">
        <f t="shared" si="13"/>
        <v>211500</v>
      </c>
      <c r="I48" s="66">
        <f t="shared" si="7"/>
        <v>6500</v>
      </c>
      <c r="J48" s="67">
        <f t="shared" si="14"/>
        <v>205000</v>
      </c>
    </row>
    <row r="49" spans="2:10" x14ac:dyDescent="0.35">
      <c r="B49" s="65">
        <f t="shared" si="3"/>
        <v>31</v>
      </c>
      <c r="C49" s="61">
        <f t="shared" si="1"/>
        <v>71717.586716261227</v>
      </c>
      <c r="D49" s="61">
        <f t="shared" si="4"/>
        <v>12077.45</v>
      </c>
      <c r="E49" s="61">
        <f t="shared" si="2"/>
        <v>896.46925967339553</v>
      </c>
      <c r="F49" s="68">
        <f t="shared" si="0"/>
        <v>11180.980740326606</v>
      </c>
      <c r="G49" s="53">
        <f t="shared" si="12"/>
        <v>31</v>
      </c>
      <c r="H49" s="66">
        <f t="shared" si="13"/>
        <v>205000</v>
      </c>
      <c r="I49" s="66">
        <f t="shared" si="7"/>
        <v>6500</v>
      </c>
      <c r="J49" s="67">
        <f t="shared" si="14"/>
        <v>198500</v>
      </c>
    </row>
    <row r="50" spans="2:10" x14ac:dyDescent="0.35">
      <c r="B50" s="65">
        <f t="shared" si="3"/>
        <v>32</v>
      </c>
      <c r="C50" s="61">
        <f t="shared" si="1"/>
        <v>60536.605975934624</v>
      </c>
      <c r="D50" s="61">
        <f t="shared" si="4"/>
        <v>12077.45</v>
      </c>
      <c r="E50" s="61">
        <f t="shared" si="2"/>
        <v>756.70708995121799</v>
      </c>
      <c r="F50" s="68">
        <f t="shared" si="0"/>
        <v>11320.742910048783</v>
      </c>
      <c r="G50" s="53">
        <f t="shared" si="12"/>
        <v>32</v>
      </c>
      <c r="H50" s="66">
        <f t="shared" si="13"/>
        <v>198500</v>
      </c>
      <c r="I50" s="66">
        <f t="shared" si="7"/>
        <v>6500</v>
      </c>
      <c r="J50" s="67">
        <f t="shared" si="14"/>
        <v>192000</v>
      </c>
    </row>
    <row r="51" spans="2:10" x14ac:dyDescent="0.35">
      <c r="B51" s="65">
        <f t="shared" si="3"/>
        <v>33</v>
      </c>
      <c r="C51" s="61">
        <f t="shared" si="1"/>
        <v>49215.863065885846</v>
      </c>
      <c r="D51" s="61">
        <f t="shared" si="4"/>
        <v>12077.45</v>
      </c>
      <c r="E51" s="61">
        <f t="shared" si="2"/>
        <v>615.19789422666145</v>
      </c>
      <c r="F51" s="68">
        <f t="shared" si="0"/>
        <v>11462.252105773339</v>
      </c>
      <c r="G51" s="53">
        <f t="shared" si="12"/>
        <v>33</v>
      </c>
      <c r="H51" s="66">
        <f t="shared" si="13"/>
        <v>192000</v>
      </c>
      <c r="I51" s="66">
        <f t="shared" si="7"/>
        <v>6500</v>
      </c>
      <c r="J51" s="67">
        <f t="shared" si="14"/>
        <v>185500</v>
      </c>
    </row>
    <row r="52" spans="2:10" x14ac:dyDescent="0.35">
      <c r="B52" s="65"/>
      <c r="C52" s="61"/>
      <c r="D52" s="61"/>
      <c r="E52" s="61"/>
      <c r="F52" s="68"/>
      <c r="G52" s="53"/>
      <c r="H52" s="66"/>
      <c r="I52" s="66"/>
      <c r="J52" s="67"/>
    </row>
    <row r="53" spans="2:10" x14ac:dyDescent="0.35">
      <c r="B53" s="65">
        <f>+B51+1</f>
        <v>34</v>
      </c>
      <c r="C53" s="61">
        <f>+C51-F51</f>
        <v>37753.610960112506</v>
      </c>
      <c r="D53" s="61">
        <f>+D51</f>
        <v>12077.45</v>
      </c>
      <c r="E53" s="61">
        <f t="shared" si="2"/>
        <v>471.91983468868528</v>
      </c>
      <c r="F53" s="68">
        <f t="shared" si="0"/>
        <v>11605.530165311315</v>
      </c>
      <c r="G53" s="53">
        <f>+G51+1</f>
        <v>34</v>
      </c>
      <c r="H53" s="66">
        <f>+J51</f>
        <v>185500</v>
      </c>
      <c r="I53" s="66">
        <f>+I51</f>
        <v>6500</v>
      </c>
      <c r="J53" s="67">
        <f t="shared" si="14"/>
        <v>179000</v>
      </c>
    </row>
    <row r="54" spans="2:10" x14ac:dyDescent="0.35">
      <c r="B54" s="65">
        <f t="shared" si="3"/>
        <v>35</v>
      </c>
      <c r="C54" s="61">
        <f t="shared" si="1"/>
        <v>26148.080794801193</v>
      </c>
      <c r="D54" s="61">
        <f t="shared" si="4"/>
        <v>12077.45</v>
      </c>
      <c r="E54" s="61">
        <f t="shared" si="2"/>
        <v>326.85080055378609</v>
      </c>
      <c r="F54" s="68">
        <f t="shared" si="0"/>
        <v>11750.599199446215</v>
      </c>
      <c r="G54" s="53">
        <f t="shared" si="12"/>
        <v>35</v>
      </c>
      <c r="H54" s="66">
        <f t="shared" si="13"/>
        <v>179000</v>
      </c>
      <c r="I54" s="66">
        <f t="shared" si="7"/>
        <v>6500</v>
      </c>
      <c r="J54" s="67">
        <f t="shared" si="14"/>
        <v>172500</v>
      </c>
    </row>
    <row r="55" spans="2:10" x14ac:dyDescent="0.35">
      <c r="B55" s="65">
        <f t="shared" si="3"/>
        <v>36</v>
      </c>
      <c r="C55" s="61">
        <f t="shared" si="1"/>
        <v>14397.481595354979</v>
      </c>
      <c r="D55" s="61">
        <f t="shared" si="4"/>
        <v>12077.45</v>
      </c>
      <c r="E55" s="61">
        <f t="shared" si="2"/>
        <v>179.96840465384355</v>
      </c>
      <c r="F55" s="68">
        <f t="shared" si="0"/>
        <v>11897.481595346157</v>
      </c>
      <c r="G55" s="53">
        <f t="shared" si="12"/>
        <v>36</v>
      </c>
      <c r="H55" s="66">
        <f t="shared" si="13"/>
        <v>172500</v>
      </c>
      <c r="I55" s="66">
        <f t="shared" si="7"/>
        <v>6500</v>
      </c>
      <c r="J55" s="67">
        <f t="shared" si="14"/>
        <v>166000</v>
      </c>
    </row>
    <row r="56" spans="2:10" ht="15.75" thickBot="1" x14ac:dyDescent="0.4">
      <c r="B56" s="69" t="s">
        <v>1</v>
      </c>
      <c r="C56" s="70">
        <f t="shared" si="1"/>
        <v>2500.0000000088221</v>
      </c>
      <c r="D56" s="71"/>
      <c r="E56" s="70"/>
      <c r="F56" s="72"/>
      <c r="G56" s="53">
        <f t="shared" si="12"/>
        <v>37</v>
      </c>
      <c r="H56" s="66">
        <f t="shared" si="13"/>
        <v>166000</v>
      </c>
      <c r="I56" s="66">
        <f t="shared" si="7"/>
        <v>6500</v>
      </c>
      <c r="J56" s="67">
        <f t="shared" si="14"/>
        <v>159500</v>
      </c>
    </row>
    <row r="57" spans="2:10" x14ac:dyDescent="0.35">
      <c r="C57" s="19"/>
      <c r="D57" s="19"/>
      <c r="E57" s="19"/>
      <c r="F57" s="19"/>
      <c r="G57" s="53">
        <f t="shared" si="12"/>
        <v>38</v>
      </c>
      <c r="H57" s="66">
        <f t="shared" si="13"/>
        <v>159500</v>
      </c>
      <c r="I57" s="66">
        <f t="shared" si="7"/>
        <v>6500</v>
      </c>
      <c r="J57" s="67">
        <f t="shared" si="14"/>
        <v>153000</v>
      </c>
    </row>
    <row r="58" spans="2:10" x14ac:dyDescent="0.35">
      <c r="B58" s="74"/>
      <c r="C58" s="19"/>
      <c r="D58" s="19"/>
      <c r="E58" s="19"/>
      <c r="F58" s="19"/>
      <c r="G58" s="53">
        <f t="shared" si="12"/>
        <v>39</v>
      </c>
      <c r="H58" s="66">
        <f t="shared" si="13"/>
        <v>153000</v>
      </c>
      <c r="I58" s="66">
        <f t="shared" si="7"/>
        <v>6500</v>
      </c>
      <c r="J58" s="67">
        <f t="shared" si="14"/>
        <v>146500</v>
      </c>
    </row>
    <row r="59" spans="2:10" x14ac:dyDescent="0.35">
      <c r="C59" s="19"/>
      <c r="D59" s="19"/>
      <c r="E59" s="19"/>
      <c r="F59" s="19"/>
      <c r="G59" s="53">
        <f t="shared" si="12"/>
        <v>40</v>
      </c>
      <c r="H59" s="66">
        <f t="shared" si="13"/>
        <v>146500</v>
      </c>
      <c r="I59" s="66">
        <f t="shared" si="7"/>
        <v>6500</v>
      </c>
      <c r="J59" s="67">
        <f t="shared" si="14"/>
        <v>140000</v>
      </c>
    </row>
    <row r="60" spans="2:10" x14ac:dyDescent="0.35">
      <c r="C60" s="19"/>
      <c r="D60" s="19"/>
      <c r="E60" s="19"/>
      <c r="F60" s="19"/>
      <c r="G60" s="53">
        <f t="shared" si="12"/>
        <v>41</v>
      </c>
      <c r="H60" s="66">
        <f t="shared" si="13"/>
        <v>140000</v>
      </c>
      <c r="I60" s="66">
        <f t="shared" si="7"/>
        <v>6500</v>
      </c>
      <c r="J60" s="67">
        <f t="shared" si="14"/>
        <v>133500</v>
      </c>
    </row>
    <row r="61" spans="2:10" x14ac:dyDescent="0.35">
      <c r="C61" s="19"/>
      <c r="D61" s="19"/>
      <c r="E61" s="19"/>
      <c r="F61" s="19"/>
      <c r="G61" s="53">
        <f t="shared" si="12"/>
        <v>42</v>
      </c>
      <c r="H61" s="66">
        <f t="shared" si="13"/>
        <v>133500</v>
      </c>
      <c r="I61" s="66">
        <f t="shared" si="7"/>
        <v>6500</v>
      </c>
      <c r="J61" s="67">
        <f t="shared" si="14"/>
        <v>127000</v>
      </c>
    </row>
    <row r="62" spans="2:10" x14ac:dyDescent="0.35">
      <c r="C62" s="19"/>
      <c r="D62" s="19"/>
      <c r="E62" s="19"/>
      <c r="F62" s="19"/>
      <c r="G62" s="53">
        <f t="shared" si="12"/>
        <v>43</v>
      </c>
      <c r="H62" s="66">
        <f t="shared" si="13"/>
        <v>127000</v>
      </c>
      <c r="I62" s="66">
        <f t="shared" si="7"/>
        <v>6500</v>
      </c>
      <c r="J62" s="67">
        <f t="shared" si="14"/>
        <v>120500</v>
      </c>
    </row>
    <row r="63" spans="2:10" x14ac:dyDescent="0.35">
      <c r="C63" s="19"/>
      <c r="D63" s="19"/>
      <c r="E63" s="19"/>
      <c r="F63" s="19"/>
      <c r="G63" s="53">
        <f t="shared" si="12"/>
        <v>44</v>
      </c>
      <c r="H63" s="66">
        <f t="shared" si="13"/>
        <v>120500</v>
      </c>
      <c r="I63" s="66">
        <f t="shared" si="7"/>
        <v>6500</v>
      </c>
      <c r="J63" s="67">
        <f t="shared" si="14"/>
        <v>114000</v>
      </c>
    </row>
    <row r="64" spans="2:10" x14ac:dyDescent="0.35">
      <c r="G64" s="53">
        <f t="shared" si="12"/>
        <v>45</v>
      </c>
      <c r="H64" s="66">
        <f t="shared" si="13"/>
        <v>114000</v>
      </c>
      <c r="I64" s="66">
        <f t="shared" si="7"/>
        <v>6500</v>
      </c>
      <c r="J64" s="67">
        <f t="shared" si="14"/>
        <v>107500</v>
      </c>
    </row>
    <row r="65" spans="7:10" x14ac:dyDescent="0.35">
      <c r="G65" s="53">
        <f t="shared" si="12"/>
        <v>46</v>
      </c>
      <c r="H65" s="66">
        <f t="shared" si="13"/>
        <v>107500</v>
      </c>
      <c r="I65" s="66">
        <f t="shared" si="7"/>
        <v>6500</v>
      </c>
      <c r="J65" s="67">
        <f t="shared" si="14"/>
        <v>101000</v>
      </c>
    </row>
    <row r="66" spans="7:10" x14ac:dyDescent="0.35">
      <c r="G66" s="53">
        <f t="shared" si="12"/>
        <v>47</v>
      </c>
      <c r="H66" s="66">
        <f t="shared" si="13"/>
        <v>101000</v>
      </c>
      <c r="I66" s="66">
        <f t="shared" si="7"/>
        <v>6500</v>
      </c>
      <c r="J66" s="67">
        <f t="shared" si="14"/>
        <v>94500</v>
      </c>
    </row>
    <row r="67" spans="7:10" x14ac:dyDescent="0.35">
      <c r="G67" s="53">
        <f t="shared" si="12"/>
        <v>48</v>
      </c>
      <c r="H67" s="66">
        <f t="shared" si="13"/>
        <v>94500</v>
      </c>
      <c r="I67" s="66">
        <f t="shared" si="7"/>
        <v>6500</v>
      </c>
      <c r="J67" s="67">
        <f t="shared" si="14"/>
        <v>88000</v>
      </c>
    </row>
    <row r="68" spans="7:10" x14ac:dyDescent="0.35">
      <c r="G68" s="53">
        <f t="shared" si="12"/>
        <v>49</v>
      </c>
      <c r="H68" s="66">
        <f t="shared" si="13"/>
        <v>88000</v>
      </c>
      <c r="I68" s="66">
        <f t="shared" si="7"/>
        <v>6500</v>
      </c>
      <c r="J68" s="67">
        <f t="shared" si="14"/>
        <v>81500</v>
      </c>
    </row>
    <row r="69" spans="7:10" x14ac:dyDescent="0.35">
      <c r="G69" s="53">
        <f t="shared" si="12"/>
        <v>50</v>
      </c>
      <c r="H69" s="66">
        <f t="shared" si="13"/>
        <v>81500</v>
      </c>
      <c r="I69" s="66">
        <f t="shared" si="7"/>
        <v>6500</v>
      </c>
      <c r="J69" s="67">
        <f t="shared" si="14"/>
        <v>75000</v>
      </c>
    </row>
    <row r="70" spans="7:10" x14ac:dyDescent="0.35">
      <c r="G70" s="53">
        <f t="shared" si="12"/>
        <v>51</v>
      </c>
      <c r="H70" s="66">
        <f t="shared" si="13"/>
        <v>75000</v>
      </c>
      <c r="I70" s="66">
        <f t="shared" si="7"/>
        <v>6500</v>
      </c>
      <c r="J70" s="67">
        <f t="shared" si="14"/>
        <v>68500</v>
      </c>
    </row>
    <row r="71" spans="7:10" x14ac:dyDescent="0.35">
      <c r="G71" s="53">
        <f t="shared" si="12"/>
        <v>52</v>
      </c>
      <c r="H71" s="66">
        <f t="shared" si="13"/>
        <v>68500</v>
      </c>
      <c r="I71" s="66">
        <f t="shared" si="7"/>
        <v>6500</v>
      </c>
      <c r="J71" s="67">
        <f t="shared" si="14"/>
        <v>62000</v>
      </c>
    </row>
    <row r="72" spans="7:10" x14ac:dyDescent="0.35">
      <c r="G72" s="53">
        <f t="shared" si="12"/>
        <v>53</v>
      </c>
      <c r="H72" s="66">
        <f t="shared" si="13"/>
        <v>62000</v>
      </c>
      <c r="I72" s="66">
        <f t="shared" si="7"/>
        <v>6500</v>
      </c>
      <c r="J72" s="67">
        <f t="shared" si="14"/>
        <v>55500</v>
      </c>
    </row>
    <row r="73" spans="7:10" x14ac:dyDescent="0.35">
      <c r="G73" s="53">
        <f t="shared" si="12"/>
        <v>54</v>
      </c>
      <c r="H73" s="66">
        <f t="shared" si="13"/>
        <v>55500</v>
      </c>
      <c r="I73" s="66">
        <f t="shared" si="7"/>
        <v>6500</v>
      </c>
      <c r="J73" s="67">
        <f t="shared" si="14"/>
        <v>49000</v>
      </c>
    </row>
    <row r="74" spans="7:10" x14ac:dyDescent="0.35">
      <c r="G74" s="53">
        <f t="shared" si="12"/>
        <v>55</v>
      </c>
      <c r="H74" s="66">
        <f t="shared" si="13"/>
        <v>49000</v>
      </c>
      <c r="I74" s="66">
        <f t="shared" si="7"/>
        <v>6500</v>
      </c>
      <c r="J74" s="67">
        <f t="shared" si="14"/>
        <v>42500</v>
      </c>
    </row>
    <row r="75" spans="7:10" x14ac:dyDescent="0.35">
      <c r="G75" s="53">
        <f t="shared" si="12"/>
        <v>56</v>
      </c>
      <c r="H75" s="66">
        <f t="shared" si="13"/>
        <v>42500</v>
      </c>
      <c r="I75" s="66">
        <f t="shared" si="7"/>
        <v>6500</v>
      </c>
      <c r="J75" s="67">
        <f t="shared" si="14"/>
        <v>36000</v>
      </c>
    </row>
    <row r="76" spans="7:10" x14ac:dyDescent="0.35">
      <c r="G76" s="53">
        <f t="shared" si="12"/>
        <v>57</v>
      </c>
      <c r="H76" s="66">
        <f t="shared" si="13"/>
        <v>36000</v>
      </c>
      <c r="I76" s="66">
        <f t="shared" si="7"/>
        <v>6500</v>
      </c>
      <c r="J76" s="67">
        <f t="shared" si="14"/>
        <v>29500</v>
      </c>
    </row>
    <row r="77" spans="7:10" x14ac:dyDescent="0.35">
      <c r="G77" s="53">
        <f t="shared" si="12"/>
        <v>58</v>
      </c>
      <c r="H77" s="66">
        <f t="shared" si="13"/>
        <v>29500</v>
      </c>
      <c r="I77" s="66">
        <f t="shared" si="7"/>
        <v>6500</v>
      </c>
      <c r="J77" s="67">
        <f t="shared" si="14"/>
        <v>23000</v>
      </c>
    </row>
    <row r="78" spans="7:10" x14ac:dyDescent="0.35">
      <c r="G78" s="53">
        <f t="shared" si="12"/>
        <v>59</v>
      </c>
      <c r="H78" s="66">
        <f t="shared" si="13"/>
        <v>23000</v>
      </c>
      <c r="I78" s="66">
        <f t="shared" si="7"/>
        <v>6500</v>
      </c>
      <c r="J78" s="67">
        <f t="shared" si="14"/>
        <v>16500</v>
      </c>
    </row>
    <row r="79" spans="7:10" x14ac:dyDescent="0.35">
      <c r="G79" s="53">
        <f>+G78+1</f>
        <v>60</v>
      </c>
      <c r="H79" s="66">
        <f>+J78</f>
        <v>16500</v>
      </c>
      <c r="I79" s="66">
        <f t="shared" si="7"/>
        <v>6500</v>
      </c>
      <c r="J79" s="67">
        <f>+H79-I79</f>
        <v>10000</v>
      </c>
    </row>
    <row r="80" spans="7:10" ht="2.1" customHeight="1" thickBot="1" x14ac:dyDescent="0.4">
      <c r="G80" s="57"/>
      <c r="H80" s="75"/>
      <c r="I80" s="75"/>
      <c r="J80" s="76"/>
    </row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</sheetData>
  <mergeCells count="2">
    <mergeCell ref="B16:F16"/>
    <mergeCell ref="G16:J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fitToHeight="2" orientation="portrait" r:id="rId1"/>
  <headerFooter alignWithMargins="0">
    <oddHeader>&amp;R&amp;P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21</vt:i4>
      </vt:variant>
    </vt:vector>
  </HeadingPairs>
  <TitlesOfParts>
    <vt:vector size="26" baseType="lpstr">
      <vt:lpstr>BDOheader</vt:lpstr>
      <vt:lpstr>Ydelse ukendt</vt:lpstr>
      <vt:lpstr>Løbetid ukendt</vt:lpstr>
      <vt:lpstr>Handelsværdi ukendt</vt:lpstr>
      <vt:lpstr>Rente ukendt</vt:lpstr>
      <vt:lpstr>BDOheader!Approve1By</vt:lpstr>
      <vt:lpstr>BDOheader!Approve1On</vt:lpstr>
      <vt:lpstr>BDOheader!Approve2By</vt:lpstr>
      <vt:lpstr>BDOheader!Approve2On</vt:lpstr>
      <vt:lpstr>BDOheader!ApproveBy</vt:lpstr>
      <vt:lpstr>BDOheader!ApproveOn</vt:lpstr>
      <vt:lpstr>Category</vt:lpstr>
      <vt:lpstr>BDOheader!CreatedBy</vt:lpstr>
      <vt:lpstr>BDOheader!CreatedOn</vt:lpstr>
      <vt:lpstr>BDOheader!CustomerID</vt:lpstr>
      <vt:lpstr>BDOheader!CustomerName</vt:lpstr>
      <vt:lpstr>Indeks</vt:lpstr>
      <vt:lpstr>BDOheader!Task</vt:lpstr>
      <vt:lpstr>'Løbetid ukendt'!Udskriftsområde</vt:lpstr>
      <vt:lpstr>'Rente ukendt'!Udskriftsområde</vt:lpstr>
      <vt:lpstr>'Ydelse ukendt'!Udskriftsområde</vt:lpstr>
      <vt:lpstr>'Handelsværdi ukendt'!Udskriftstitler</vt:lpstr>
      <vt:lpstr>'Løbetid ukendt'!Udskriftstitler</vt:lpstr>
      <vt:lpstr>'Rente ukendt'!Udskriftstitler</vt:lpstr>
      <vt:lpstr>'Ydelse ukendt'!Udskriftstitler</vt:lpstr>
      <vt:lpstr>BDOheader!Year</vt:lpstr>
    </vt:vector>
  </TitlesOfParts>
  <Company>Solvanggaard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Beregning af leasing</dc:title>
  <dc:creator>Bo Madsen</dc:creator>
  <cp:lastModifiedBy>Jesper Drud</cp:lastModifiedBy>
  <cp:lastPrinted>2012-10-05T06:50:52Z</cp:lastPrinted>
  <dcterms:created xsi:type="dcterms:W3CDTF">2000-12-19T17:35:20Z</dcterms:created>
  <dcterms:modified xsi:type="dcterms:W3CDTF">2017-08-08T11:44:40Z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432698639</vt:i4>
  </property>
  <property fmtid="{D5CDD505-2E9C-101B-9397-08002B2CF9AE}" pid="3" name="_EmailSubject">
    <vt:lpwstr>Lidt til produktudvalget</vt:lpwstr>
  </property>
  <property fmtid="{D5CDD505-2E9C-101B-9397-08002B2CF9AE}" pid="4" name="_AuthorEmail">
    <vt:lpwstr>MON@BDO.DK</vt:lpwstr>
  </property>
  <property fmtid="{D5CDD505-2E9C-101B-9397-08002B2CF9AE}" pid="5" name="_AuthorEmailDisplayName">
    <vt:lpwstr>Mogens Nielsen</vt:lpwstr>
  </property>
  <property fmtid="{D5CDD505-2E9C-101B-9397-08002B2CF9AE}" pid="6" name="_ReviewingToolsShownOnce">
    <vt:lpwstr/>
  </property>
</Properties>
</file>